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hikari.local\public\入札監理\HP用\★R08\R08_1公告(工事・委託)\080723（080630公告）\HP\電気設備工事\"/>
    </mc:Choice>
  </mc:AlternateContent>
  <xr:revisionPtr revIDLastSave="0" documentId="13_ncr:1_{2B32A787-A24E-4462-AB54-D83911FD70CC}" xr6:coauthVersionLast="47" xr6:coauthVersionMax="47" xr10:uidLastSave="{00000000-0000-0000-0000-000000000000}"/>
  <bookViews>
    <workbookView xWindow="-120" yWindow="-120" windowWidth="29040" windowHeight="15720" xr2:uid="{D0138EF7-A989-4270-ADF6-FAF7C552DC64}"/>
  </bookViews>
  <sheets>
    <sheet name="表紙" sheetId="134" r:id="rId1"/>
    <sheet name="項目" sheetId="133" r:id="rId2"/>
    <sheet name="内訳" sheetId="38" r:id="rId3"/>
    <sheet name="電気 (2)" sheetId="89" state="hidden" r:id="rId4"/>
    <sheet name="廃材･運搬" sheetId="82" state="hidden" r:id="rId5"/>
    <sheet name="廃材･発生材集計" sheetId="83" state="hidden" r:id="rId6"/>
  </sheets>
  <definedNames>
    <definedName name="_">#REF!</definedName>
    <definedName name="_00積算表紙">#REF!</definedName>
    <definedName name="_01積算P1">#REF!</definedName>
    <definedName name="_1">#REF!</definedName>
    <definedName name="_1ｰ2ｰ1">#REF!</definedName>
    <definedName name="_1ｰ3ｰ1">#REF!</definedName>
    <definedName name="_1ｰ3ｰ2">#REF!</definedName>
    <definedName name="_1ｰ3ｰ3">#REF!</definedName>
    <definedName name="_1ｰ3ｰ4">#REF!</definedName>
    <definedName name="_1ｰ3ｰ5">#REF!</definedName>
    <definedName name="_1ｰ3ｰ6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Fill" hidden="1">#REF!</definedName>
    <definedName name="_GET1">#REF!</definedName>
    <definedName name="_HYO1">#REF!</definedName>
    <definedName name="_HYO10">#N/A</definedName>
    <definedName name="_HYO2">#REF!</definedName>
    <definedName name="_HYO3">#N/A</definedName>
    <definedName name="_HYO4">#N/A</definedName>
    <definedName name="_HYO5">#N/A</definedName>
    <definedName name="_HYO6">#N/A</definedName>
    <definedName name="_HYO7">#N/A</definedName>
    <definedName name="_HYO8">#N/A</definedName>
    <definedName name="_HYO9">#N/A</definedName>
    <definedName name="_INP1">#REF!</definedName>
    <definedName name="_INP2">#REF!</definedName>
    <definedName name="_Key1" hidden="1">#REF!</definedName>
    <definedName name="_NN1">#REF!</definedName>
    <definedName name="_Order1" hidden="1">255</definedName>
    <definedName name="_P">#REF!</definedName>
    <definedName name="_P1">#REF!</definedName>
    <definedName name="_PP1">#REF!</definedName>
    <definedName name="_PP2">#REF!</definedName>
    <definedName name="_PP3">#REF!</definedName>
    <definedName name="_PP4">#REF!</definedName>
    <definedName name="_PP5">#REF!</definedName>
    <definedName name="_PR1">#REF!</definedName>
    <definedName name="_PR2">#REF!</definedName>
    <definedName name="_Regression_Int">1</definedName>
    <definedName name="_SEL1">#REF!</definedName>
    <definedName name="_SEL2">#REF!</definedName>
    <definedName name="_SEL3">#REF!</definedName>
    <definedName name="_Sort" hidden="1">#REF!</definedName>
    <definedName name="_SUB1">#REF!</definedName>
    <definedName name="_SUB2">#REF!</definedName>
    <definedName name="_VU150">#REF!</definedName>
    <definedName name="_VU200">#REF!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FUKU">#N/A</definedName>
    <definedName name="\g">#REF!</definedName>
    <definedName name="\h">#REF!</definedName>
    <definedName name="\i">#REF!</definedName>
    <definedName name="\k">#REF!</definedName>
    <definedName name="\m">#REF!</definedName>
    <definedName name="\p">#REF!</definedName>
    <definedName name="\r">#REF!</definedName>
    <definedName name="\s">#REF!</definedName>
    <definedName name="\z">#N/A</definedName>
    <definedName name="」」">#REF!</definedName>
    <definedName name="A">#REF!</definedName>
    <definedName name="B">#REF!</definedName>
    <definedName name="B07木工事内訳">#REF!</definedName>
    <definedName name="COPY1">#REF!</definedName>
    <definedName name="COPY1B">#REF!</definedName>
    <definedName name="_xlnm.Criteria">#REF!</definedName>
    <definedName name="Criteria_MI">#REF!</definedName>
    <definedName name="D">#REF!</definedName>
    <definedName name="D010005_">#REF!</definedName>
    <definedName name="data">#REF!</definedName>
    <definedName name="_xlnm.Database">#REF!</definedName>
    <definedName name="Database_MI">#REF!</definedName>
    <definedName name="ddd">#REF!</definedName>
    <definedName name="DEN">#REF!</definedName>
    <definedName name="_xlnm.Extract">#REF!</definedName>
    <definedName name="Extract_MI">#REF!</definedName>
    <definedName name="FAIL">#REF!</definedName>
    <definedName name="FILNAME">#REF!</definedName>
    <definedName name="FUTU">#REF!</definedName>
    <definedName name="ggg">#REF!</definedName>
    <definedName name="gggg">#REF!</definedName>
    <definedName name="H">#REF!</definedName>
    <definedName name="HURONNGASU">#REF!</definedName>
    <definedName name="HYO">#REF!</definedName>
    <definedName name="INP1B">#REF!</definedName>
    <definedName name="INPUT">#REF!</definedName>
    <definedName name="KAISYUU">#REF!</definedName>
    <definedName name="KAKO">#REF!</definedName>
    <definedName name="KAN">#REF!</definedName>
    <definedName name="ＫＫ">#REF!</definedName>
    <definedName name="l">#REF!</definedName>
    <definedName name="LOAD1">#REF!</definedName>
    <definedName name="LOAD1B">#REF!</definedName>
    <definedName name="LOOP">#REF!</definedName>
    <definedName name="MAIN1">#REF!</definedName>
    <definedName name="MAIN2">#REF!</definedName>
    <definedName name="MEN">#REF!</definedName>
    <definedName name="MENU">#REF!</definedName>
    <definedName name="MO">#REF!</definedName>
    <definedName name="N">#REF!</definedName>
    <definedName name="NE">#REF!</definedName>
    <definedName name="ｐ">#REF!</definedName>
    <definedName name="P1計算書印刷">#REF!</definedName>
    <definedName name="page1">#REF!</definedName>
    <definedName name="page2">#REF!</definedName>
    <definedName name="page3">#REF!</definedName>
    <definedName name="page4">#REF!</definedName>
    <definedName name="ＰＣ">#REF!</definedName>
    <definedName name="PR1B">#REF!</definedName>
    <definedName name="PR1C">#REF!</definedName>
    <definedName name="PR2B">#REF!</definedName>
    <definedName name="PRA">#REF!</definedName>
    <definedName name="PRALL">#REF!</definedName>
    <definedName name="PRALL0">#REF!</definedName>
    <definedName name="PRALL0B">#REF!</definedName>
    <definedName name="PRALL0C">#REF!</definedName>
    <definedName name="PRALL1">#REF!</definedName>
    <definedName name="PRINT">#REF!</definedName>
    <definedName name="_xlnm.Print_Area" localSheetId="1">項目!$A$1:$I$34</definedName>
    <definedName name="_xlnm.Print_Area" localSheetId="2">内訳!$A$1:$I$132</definedName>
    <definedName name="_xlnm.Print_Area" localSheetId="0">表紙!$A$1:$I$42</definedName>
    <definedName name="Print_Area_MI">#REF!</definedName>
    <definedName name="q">#REF!</definedName>
    <definedName name="Q210_">#N/A</definedName>
    <definedName name="RANGE">#REF!</definedName>
    <definedName name="ritu">#REF!</definedName>
    <definedName name="ROUMU">#REF!</definedName>
    <definedName name="SAVE1">#REF!</definedName>
    <definedName name="seet1">#REF!</definedName>
    <definedName name="SEL1B">#REF!</definedName>
    <definedName name="SEL2B">#REF!</definedName>
    <definedName name="SIMA">#REF!</definedName>
    <definedName name="SONOTA">#REF!</definedName>
    <definedName name="SORT2">#REF!</definedName>
    <definedName name="t">#REF!</definedName>
    <definedName name="TA">#REF!</definedName>
    <definedName name="TOKU">#REF!</definedName>
    <definedName name="u">#REF!</definedName>
    <definedName name="UME">#REF!</definedName>
    <definedName name="ｖ">#REF!</definedName>
    <definedName name="W">#REF!</definedName>
    <definedName name="WW">#REF!</definedName>
    <definedName name="WWW">#REF!</definedName>
    <definedName name="WWWW">#REF!</definedName>
    <definedName name="WWWWW">#REF!</definedName>
    <definedName name="WWWWWW">#REF!</definedName>
    <definedName name="WWWWWWW">#REF!</definedName>
    <definedName name="WWWWWWWW">#REF!</definedName>
    <definedName name="x">#REF!</definedName>
    <definedName name="y">#REF!</definedName>
    <definedName name="YAMA">#REF!</definedName>
    <definedName name="z">#REF!</definedName>
    <definedName name="ZAND">#REF!</definedName>
    <definedName name="ZYA">#REF!</definedName>
    <definedName name="あ">#REF!</definedName>
    <definedName name="あああああ">#REF!</definedName>
    <definedName name="い">#REF!</definedName>
    <definedName name="いい">#REF!</definedName>
    <definedName name="インタ">#REF!</definedName>
    <definedName name="おおおおおおおおおおおお">#REF!</definedName>
    <definedName name="かかか">#REF!</definedName>
    <definedName name="ｶﾞｽ設備計">#REF!</definedName>
    <definedName name="ｶﾞﾗｽ">#REF!</definedName>
    <definedName name="ｶﾞﾗｽ２">#REF!</definedName>
    <definedName name="ガラス工事">#REF!</definedName>
    <definedName name="ｸﾞﾗｳﾄ">#REF!</definedName>
    <definedName name="ゲタ印あり">#REF!</definedName>
    <definedName name="コスト">#REF!</definedName>
    <definedName name="ゴミ置場">#REF!</definedName>
    <definedName name="ｺﾝ">#REF!</definedName>
    <definedName name="ｺﾝ_渡">#REF!</definedName>
    <definedName name="ｺﾝ２">#REF!</definedName>
    <definedName name="じ">#N/A</definedName>
    <definedName name="その他工事">#REF!</definedName>
    <definedName name="ﾀｲﾙ">#REF!</definedName>
    <definedName name="タイル工事">#REF!</definedName>
    <definedName name="っｌ">#REF!</definedName>
    <definedName name="データ">#REF!</definedName>
    <definedName name="ﾃﾚﾋﾞ共聴設備計">#REF!</definedName>
    <definedName name="と">#REF!</definedName>
    <definedName name="ﾒﾀﾙﾓｰﾙSSB1">#REF!</definedName>
    <definedName name="ﾘ">#REF!</definedName>
    <definedName name="安全費">#REF!</definedName>
    <definedName name="囲障工事">#REF!</definedName>
    <definedName name="一般管理費等">#REF!</definedName>
    <definedName name="一般労務費">#REF!</definedName>
    <definedName name="印刷機械">#REF!</definedName>
    <definedName name="運搬費">#REF!</definedName>
    <definedName name="営繕費">#REF!</definedName>
    <definedName name="衛生器具">#REF!</definedName>
    <definedName name="衛生器具計">#REF!</definedName>
    <definedName name="衛生設備計_">#REF!</definedName>
    <definedName name="屋外一般管理費率">#REF!</definedName>
    <definedName name="屋外給水工事計">#REF!</definedName>
    <definedName name="屋外共通仮設費率">#REF!</definedName>
    <definedName name="屋外現場経費率">#REF!</definedName>
    <definedName name="屋外排水設備計">#REF!</definedName>
    <definedName name="屋根工事">#REF!</definedName>
    <definedName name="屋内給水設備計">#REF!</definedName>
    <definedName name="屋内排水設備計">#REF!</definedName>
    <definedName name="仮設工事">#REF!</definedName>
    <definedName name="仮設費">#REF!</definedName>
    <definedName name="火報計">#REF!</definedName>
    <definedName name="外構">#REF!</definedName>
    <definedName name="拡声設備計">#REF!</definedName>
    <definedName name="掛率">#REF!</definedName>
    <definedName name="幹線計">#REF!</definedName>
    <definedName name="幹線設備工事">#REF!</definedName>
    <definedName name="幹線設備工事計">#REF!</definedName>
    <definedName name="換気">#REF!</definedName>
    <definedName name="換気設備">#REF!</definedName>
    <definedName name="換気設備計">#REF!</definedName>
    <definedName name="換気扇計">#REF!</definedName>
    <definedName name="間接工事費">#REF!</definedName>
    <definedName name="基礎価格">#REF!</definedName>
    <definedName name="基礎単価">#REF!</definedName>
    <definedName name="既ｺﾝ">#REF!</definedName>
    <definedName name="既ｺﾝ２">#REF!</definedName>
    <definedName name="既製ｺﾝ">#REF!</definedName>
    <definedName name="既製ｺﾝ2">#REF!</definedName>
    <definedName name="機械">#REF!</definedName>
    <definedName name="機械経費">#REF!</definedName>
    <definedName name="機械設備費工事計">#REF!</definedName>
    <definedName name="機器設備">#REF!</definedName>
    <definedName name="機器設備計">#REF!</definedName>
    <definedName name="機器費内ソフト費">#REF!</definedName>
    <definedName name="技術管理費">#REF!</definedName>
    <definedName name="技術費">#REF!</definedName>
    <definedName name="給水">#REF!</definedName>
    <definedName name="給水計">#REF!</definedName>
    <definedName name="給水設備計">#REF!</definedName>
    <definedName name="給湯設備工事計">#REF!</definedName>
    <definedName name="共通仮設">#REF!</definedName>
    <definedName name="共通仮設費">#REF!</definedName>
    <definedName name="共通費">#REF!</definedName>
    <definedName name="共用">#REF!</definedName>
    <definedName name="金">#REF!</definedName>
    <definedName name="金２">#REF!</definedName>
    <definedName name="金額">#REF!</definedName>
    <definedName name="金建">#REF!</definedName>
    <definedName name="金建２">#REF!</definedName>
    <definedName name="金属_渡">#REF!</definedName>
    <definedName name="金属工事">#REF!</definedName>
    <definedName name="金属製建具">#REF!</definedName>
    <definedName name="空調・換気設備">#REF!</definedName>
    <definedName name="空調・換気設備計">#REF!</definedName>
    <definedName name="型枠">#REF!</definedName>
    <definedName name="型枠_渡">#REF!</definedName>
    <definedName name="型枠２">#REF!</definedName>
    <definedName name="経費率">#REF!</definedName>
    <definedName name="建築">#REF!</definedName>
    <definedName name="建築１">#REF!</definedName>
    <definedName name="建築一般管理費率">#REF!</definedName>
    <definedName name="建築共通仮設費率">#REF!</definedName>
    <definedName name="建築現場経費率">#REF!</definedName>
    <definedName name="建築主体工事">#REF!</definedName>
    <definedName name="建築主体工事計">#REF!</definedName>
    <definedName name="建物ｺｰﾄﾞ">#REF!</definedName>
    <definedName name="現場間接費">#REF!</definedName>
    <definedName name="工事原価">#REF!</definedName>
    <definedName name="工事詳細設定">#REF!</definedName>
    <definedName name="工事費集計">#REF!</definedName>
    <definedName name="工事名">#REF!</definedName>
    <definedName name="工場派遣労務費">#REF!</definedName>
    <definedName name="校舎">#REF!</definedName>
    <definedName name="黒磯">#REF!</definedName>
    <definedName name="根拠">#REF!</definedName>
    <definedName name="根拠1">#REF!</definedName>
    <definedName name="根拠2">#REF!</definedName>
    <definedName name="根拠3">#REF!</definedName>
    <definedName name="左官">#REF!</definedName>
    <definedName name="左官_渡">#REF!</definedName>
    <definedName name="左官２">#REF!</definedName>
    <definedName name="左官工事">#REF!</definedName>
    <definedName name="材料費">#REF!</definedName>
    <definedName name="雑工事">#REF!</definedName>
    <definedName name="山">#REF!</definedName>
    <definedName name="産廃">#REF!</definedName>
    <definedName name="仕上ﾕﾆ">#REF!</definedName>
    <definedName name="仕上ﾕﾆ２">#REF!</definedName>
    <definedName name="自転車">#REF!</definedName>
    <definedName name="自転車A">#REF!</definedName>
    <definedName name="自転車置場">#REF!</definedName>
    <definedName name="弱電計">#REF!</definedName>
    <definedName name="受電">#REF!</definedName>
    <definedName name="受電設備計">#REF!</definedName>
    <definedName name="受電設備工事">#REF!</definedName>
    <definedName name="住戸">#REF!</definedName>
    <definedName name="住宅棟">#REF!</definedName>
    <definedName name="住宅棟２">#REF!</definedName>
    <definedName name="準備費">#REF!</definedName>
    <definedName name="処分">#REF!</definedName>
    <definedName name="諸経費">#REF!</definedName>
    <definedName name="小型">#REF!</definedName>
    <definedName name="場所打杭">#REF!</definedName>
    <definedName name="浄化槽">#REF!</definedName>
    <definedName name="浄化槽処理槽設備計">#REF!</definedName>
    <definedName name="浄化槽設備工事計">#REF!</definedName>
    <definedName name="浄化槽土工事計">#REF!</definedName>
    <definedName name="浄化槽配管工事計">#REF!</definedName>
    <definedName name="植裁工事">#REF!</definedName>
    <definedName name="数量">#REF!</definedName>
    <definedName name="据付間接費">#REF!</definedName>
    <definedName name="据付工間接費">#REF!</definedName>
    <definedName name="西">#REF!</definedName>
    <definedName name="設計">#REF!</definedName>
    <definedName name="設計書">#REF!</definedName>
    <definedName name="設備一般管理費率">#REF!</definedName>
    <definedName name="設備共通仮設費率">#REF!</definedName>
    <definedName name="設備現場経費率">#REF!</definedName>
    <definedName name="設備設計書">#REF!</definedName>
    <definedName name="設備代価２">#REF!</definedName>
    <definedName name="総合">#REF!</definedName>
    <definedName name="足洗場">#REF!</definedName>
    <definedName name="代価表">#REF!</definedName>
    <definedName name="単__価">#REF!</definedName>
    <definedName name="単価">#REF!</definedName>
    <definedName name="単価表">#REF!</definedName>
    <definedName name="単価表１">#REF!</definedName>
    <definedName name="単価表２">#REF!=#REF!</definedName>
    <definedName name="中村">#REF!</definedName>
    <definedName name="直仮">#REF!</definedName>
    <definedName name="直仮_渡">#REF!</definedName>
    <definedName name="直仮２">#REF!</definedName>
    <definedName name="直接経費">#REF!</definedName>
    <definedName name="直接材料費">#REF!</definedName>
    <definedName name="撤去工事">#REF!</definedName>
    <definedName name="鉄筋">#REF!</definedName>
    <definedName name="鉄筋_渡">#REF!</definedName>
    <definedName name="鉄筋２">#REF!</definedName>
    <definedName name="鉄骨工事">#REF!</definedName>
    <definedName name="電器">#REF!</definedName>
    <definedName name="電気">#REF!</definedName>
    <definedName name="電気設備工事計">#REF!</definedName>
    <definedName name="電気設備内訳">#REF!</definedName>
    <definedName name="電気代価">#REF!</definedName>
    <definedName name="電灯コンセント設備工事">#REF!</definedName>
    <definedName name="電灯ｺﾝｾﾝﾄ設備工事計">#REF!</definedName>
    <definedName name="電灯計">#REF!</definedName>
    <definedName name="電話">#REF!</definedName>
    <definedName name="電話設備計">#REF!</definedName>
    <definedName name="塗装">#REF!</definedName>
    <definedName name="塗装_渡">#REF!</definedName>
    <definedName name="塗装２">#REF!</definedName>
    <definedName name="塗装工事">#REF!</definedName>
    <definedName name="渡り廊下">#REF!</definedName>
    <definedName name="土工">#REF!</definedName>
    <definedName name="土工_渡">#REF!</definedName>
    <definedName name="土工２">#REF!</definedName>
    <definedName name="土工事Ｈ.19.9">#REF!</definedName>
    <definedName name="土工事Ｈ19.9">#REF!</definedName>
    <definedName name="土木">#REF!</definedName>
    <definedName name="島田電気代価">#REF!</definedName>
    <definedName name="東">#REF!</definedName>
    <definedName name="動力設備計">#REF!</definedName>
    <definedName name="特基">#REF!</definedName>
    <definedName name="特基２">#REF!</definedName>
    <definedName name="特定材料">#REF!</definedName>
    <definedName name="内外装">#REF!</definedName>
    <definedName name="内外装２">#REF!</definedName>
    <definedName name="内訳２">#REF!</definedName>
    <definedName name="内訳建">#REF!</definedName>
    <definedName name="内訳渡">#REF!</definedName>
    <definedName name="内訳廊">#REF!</definedName>
    <definedName name="排水">#REF!</definedName>
    <definedName name="排水計">#REF!</definedName>
    <definedName name="排水工事">#REF!</definedName>
    <definedName name="排水設備計">#REF!</definedName>
    <definedName name="配管材質">#REF!</definedName>
    <definedName name="配管設備">#REF!</definedName>
    <definedName name="配管設備計">#REF!</definedName>
    <definedName name="標準">#REF!</definedName>
    <definedName name="表１">#REF!</definedName>
    <definedName name="表2">#REF!</definedName>
    <definedName name="表し">#REF!</definedName>
    <definedName name="表紙">#REF!</definedName>
    <definedName name="表紙１">#REF!</definedName>
    <definedName name="表示">#REF!</definedName>
    <definedName name="複合単価">#REF!</definedName>
    <definedName name="便所棟">#REF!</definedName>
    <definedName name="舗装工事">#REF!</definedName>
    <definedName name="補助材料対象額">#REF!</definedName>
    <definedName name="補助材料費">#REF!</definedName>
    <definedName name="防災設備計">#REF!</definedName>
    <definedName name="防水">#REF!</definedName>
    <definedName name="防水２">#REF!</definedName>
    <definedName name="防水工事">#REF!</definedName>
    <definedName name="本館棟">#REF!</definedName>
    <definedName name="本館棟A">#REF!</definedName>
    <definedName name="木">#REF!</definedName>
    <definedName name="木２">#REF!</definedName>
    <definedName name="木建">#REF!</definedName>
    <definedName name="木建２">#REF!</definedName>
    <definedName name="木工事">#REF!</definedName>
    <definedName name="木製建具">#REF!</definedName>
    <definedName name="柳井港集計">#REF!</definedName>
    <definedName name="用水計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33" l="1"/>
  <c r="D24" i="134"/>
  <c r="C24" i="134"/>
  <c r="C21" i="134"/>
  <c r="G8" i="133" l="1"/>
  <c r="X7" i="83" l="1"/>
  <c r="Z7" i="83"/>
  <c r="Z26" i="83" s="1"/>
  <c r="AA7" i="83"/>
  <c r="AA26" i="83"/>
  <c r="D8" i="83"/>
  <c r="D18" i="83" s="1"/>
  <c r="X8" i="83"/>
  <c r="X9" i="83"/>
  <c r="AA9" i="83"/>
  <c r="AB9" i="83"/>
  <c r="AB26" i="83" s="1"/>
  <c r="X10" i="83"/>
  <c r="X11" i="83"/>
  <c r="AB11" i="83"/>
  <c r="X12" i="83"/>
  <c r="X13" i="83"/>
  <c r="AB13" i="83"/>
  <c r="X14" i="83"/>
  <c r="X15" i="83"/>
  <c r="AB15" i="83"/>
  <c r="X16" i="83"/>
  <c r="AB16" i="83"/>
  <c r="X17" i="83"/>
  <c r="AB17" i="83"/>
  <c r="B18" i="83"/>
  <c r="F18" i="83"/>
  <c r="C22" i="82"/>
  <c r="M24" i="82"/>
  <c r="H18" i="83"/>
  <c r="H28" i="83"/>
  <c r="D28" i="82" s="1"/>
  <c r="J18" i="83"/>
  <c r="C34" i="82"/>
  <c r="L18" i="83"/>
  <c r="N18" i="83"/>
  <c r="N22" i="83"/>
  <c r="P18" i="83"/>
  <c r="P22" i="83"/>
  <c r="R18" i="83"/>
  <c r="T18" i="83"/>
  <c r="X18" i="83"/>
  <c r="AB18" i="83"/>
  <c r="X19" i="83"/>
  <c r="AB19" i="83"/>
  <c r="X20" i="83"/>
  <c r="AB20" i="83"/>
  <c r="X21" i="83"/>
  <c r="AB21" i="83"/>
  <c r="H22" i="83"/>
  <c r="H24" i="83"/>
  <c r="E28" i="82" s="1"/>
  <c r="J22" i="83"/>
  <c r="J24" i="83"/>
  <c r="E34" i="82" s="1"/>
  <c r="X22" i="83"/>
  <c r="AB22" i="83"/>
  <c r="X23" i="83"/>
  <c r="X24" i="83"/>
  <c r="X25" i="83"/>
  <c r="J28" i="83"/>
  <c r="D34" i="82"/>
  <c r="B44" i="83"/>
  <c r="B48" i="83" s="1"/>
  <c r="B50" i="83"/>
  <c r="E59" i="82" s="1"/>
  <c r="D44" i="83"/>
  <c r="F44" i="83"/>
  <c r="F48" i="83" s="1"/>
  <c r="F50" i="83" s="1"/>
  <c r="E65" i="82" s="1"/>
  <c r="H44" i="83"/>
  <c r="J44" i="83"/>
  <c r="J54" i="83" s="1"/>
  <c r="P44" i="83"/>
  <c r="P54" i="83" s="1"/>
  <c r="R55" i="83" s="1"/>
  <c r="D71" i="82" s="1"/>
  <c r="R44" i="83"/>
  <c r="R48" i="83"/>
  <c r="T44" i="83"/>
  <c r="T48" i="83"/>
  <c r="T50" i="83" s="1"/>
  <c r="E85" i="82"/>
  <c r="L48" i="83"/>
  <c r="N48" i="83"/>
  <c r="P48" i="83"/>
  <c r="B54" i="83"/>
  <c r="D59" i="82" s="1"/>
  <c r="L54" i="83"/>
  <c r="N54" i="83"/>
  <c r="T54" i="83"/>
  <c r="D85" i="82" s="1"/>
  <c r="G10" i="82"/>
  <c r="O10" i="82"/>
  <c r="K10" i="82"/>
  <c r="K11" i="82"/>
  <c r="K12" i="82"/>
  <c r="G13" i="82"/>
  <c r="K13" i="82"/>
  <c r="K14" i="82"/>
  <c r="K15" i="82"/>
  <c r="G16" i="82"/>
  <c r="K16" i="82"/>
  <c r="K18" i="82"/>
  <c r="F19" i="82"/>
  <c r="G19" i="82"/>
  <c r="M17" i="82" s="1"/>
  <c r="M21" i="82"/>
  <c r="O19" i="82"/>
  <c r="T19" i="82"/>
  <c r="K20" i="82"/>
  <c r="G22" i="82"/>
  <c r="O26" i="82"/>
  <c r="K22" i="82"/>
  <c r="J101" i="82"/>
  <c r="K24" i="82"/>
  <c r="J103" i="82"/>
  <c r="O24" i="82"/>
  <c r="F25" i="82"/>
  <c r="K23" i="82"/>
  <c r="J102" i="82" s="1"/>
  <c r="G25" i="82"/>
  <c r="K25" i="82"/>
  <c r="J104" i="82" s="1"/>
  <c r="K26" i="82"/>
  <c r="J105" i="82"/>
  <c r="G28" i="82"/>
  <c r="O30" i="82" s="1"/>
  <c r="O28" i="82"/>
  <c r="K28" i="82"/>
  <c r="J107" i="82" s="1"/>
  <c r="K30" i="82"/>
  <c r="J109" i="82"/>
  <c r="F31" i="82"/>
  <c r="K31" i="82" s="1"/>
  <c r="J110" i="82" s="1"/>
  <c r="G31" i="82"/>
  <c r="K32" i="82"/>
  <c r="J111" i="82"/>
  <c r="O34" i="82"/>
  <c r="O35" i="82"/>
  <c r="T35" i="82" s="1"/>
  <c r="O36" i="82"/>
  <c r="O37" i="82"/>
  <c r="O38" i="82"/>
  <c r="O39" i="82"/>
  <c r="O40" i="82"/>
  <c r="T41" i="82"/>
  <c r="O41" i="82"/>
  <c r="O42" i="82"/>
  <c r="T43" i="82"/>
  <c r="O43" i="82"/>
  <c r="O44" i="82"/>
  <c r="T45" i="82" s="1"/>
  <c r="O45" i="82"/>
  <c r="C47" i="82"/>
  <c r="C95" i="82" s="1"/>
  <c r="G53" i="82"/>
  <c r="M57" i="82"/>
  <c r="S58" i="82"/>
  <c r="G56" i="82"/>
  <c r="M54" i="82" s="1"/>
  <c r="C59" i="82"/>
  <c r="G59" i="82"/>
  <c r="O59" i="82" s="1"/>
  <c r="O63" i="82"/>
  <c r="T64" i="82" s="1"/>
  <c r="M60" i="82"/>
  <c r="O60" i="82"/>
  <c r="M62" i="82"/>
  <c r="O62" i="82"/>
  <c r="M64" i="82"/>
  <c r="O64" i="82"/>
  <c r="G65" i="82"/>
  <c r="G68" i="82"/>
  <c r="M68" i="82"/>
  <c r="O68" i="82"/>
  <c r="O70" i="82"/>
  <c r="G71" i="82"/>
  <c r="G74" i="82"/>
  <c r="M76" i="82"/>
  <c r="M77" i="82"/>
  <c r="S78" i="82" s="1"/>
  <c r="O77" i="82"/>
  <c r="M78" i="82"/>
  <c r="O78" i="82"/>
  <c r="M79" i="82"/>
  <c r="O79" i="82"/>
  <c r="M80" i="82"/>
  <c r="O80" i="82"/>
  <c r="M81" i="82"/>
  <c r="O81" i="82"/>
  <c r="M82" i="82"/>
  <c r="O82" i="82"/>
  <c r="G85" i="82"/>
  <c r="O89" i="82" s="1"/>
  <c r="O87" i="82"/>
  <c r="K85" i="82"/>
  <c r="K87" i="82"/>
  <c r="F88" i="82"/>
  <c r="K88" i="82"/>
  <c r="G88" i="82"/>
  <c r="O86" i="82"/>
  <c r="T86" i="82" s="1"/>
  <c r="K89" i="82"/>
  <c r="H101" i="82"/>
  <c r="I101" i="82"/>
  <c r="H103" i="82"/>
  <c r="I103" i="82"/>
  <c r="E104" i="82"/>
  <c r="M103" i="82" s="1"/>
  <c r="H105" i="82"/>
  <c r="I105" i="82"/>
  <c r="H107" i="82"/>
  <c r="I107" i="82"/>
  <c r="H109" i="82"/>
  <c r="I109" i="82"/>
  <c r="E110" i="82"/>
  <c r="M111" i="82"/>
  <c r="H111" i="82"/>
  <c r="I111" i="82"/>
  <c r="G4" i="89"/>
  <c r="G6" i="89"/>
  <c r="G8" i="89"/>
  <c r="G10" i="89"/>
  <c r="G12" i="89"/>
  <c r="G14" i="89"/>
  <c r="G16" i="89"/>
  <c r="G18" i="89"/>
  <c r="G20" i="89"/>
  <c r="G22" i="89"/>
  <c r="G24" i="89"/>
  <c r="G26" i="89"/>
  <c r="G28" i="89"/>
  <c r="G30" i="89"/>
  <c r="G32" i="89"/>
  <c r="G34" i="89"/>
  <c r="G37" i="89"/>
  <c r="G39" i="89"/>
  <c r="G41" i="89"/>
  <c r="G45" i="89"/>
  <c r="G47" i="89"/>
  <c r="G49" i="89"/>
  <c r="G51" i="89"/>
  <c r="G53" i="89"/>
  <c r="G55" i="89"/>
  <c r="G57" i="89"/>
  <c r="G59" i="89"/>
  <c r="G61" i="89"/>
  <c r="G63" i="89"/>
  <c r="G70" i="89"/>
  <c r="G72" i="89"/>
  <c r="G74" i="89"/>
  <c r="G76" i="89"/>
  <c r="G78" i="89"/>
  <c r="G80" i="89"/>
  <c r="G82" i="89"/>
  <c r="G84" i="89"/>
  <c r="G86" i="89"/>
  <c r="G88" i="89"/>
  <c r="G112" i="89"/>
  <c r="G114" i="89"/>
  <c r="G116" i="89"/>
  <c r="G134" i="89"/>
  <c r="G264" i="89"/>
  <c r="G660" i="89"/>
  <c r="G1584" i="89"/>
  <c r="K90" i="82"/>
  <c r="M66" i="82"/>
  <c r="T60" i="82"/>
  <c r="M19" i="82"/>
  <c r="O14" i="82"/>
  <c r="O12" i="82"/>
  <c r="K86" i="82"/>
  <c r="O66" i="82"/>
  <c r="O69" i="82"/>
  <c r="T70" i="82" s="1"/>
  <c r="K29" i="82"/>
  <c r="J108" i="82" s="1"/>
  <c r="K27" i="82"/>
  <c r="J106" i="82" s="1"/>
  <c r="M101" i="82"/>
  <c r="M102" i="82"/>
  <c r="O85" i="82"/>
  <c r="M87" i="82"/>
  <c r="O73" i="82"/>
  <c r="O75" i="82"/>
  <c r="M71" i="82"/>
  <c r="P72" i="82" s="1"/>
  <c r="M53" i="82"/>
  <c r="O55" i="82"/>
  <c r="P56" i="82" s="1"/>
  <c r="O57" i="82"/>
  <c r="T58" i="82" s="1"/>
  <c r="O53" i="82"/>
  <c r="O18" i="82"/>
  <c r="O16" i="82"/>
  <c r="O20" i="82"/>
  <c r="M20" i="82"/>
  <c r="T28" i="83"/>
  <c r="E125" i="82"/>
  <c r="I127" i="82" s="1"/>
  <c r="T22" i="83"/>
  <c r="M105" i="82"/>
  <c r="M75" i="82"/>
  <c r="P76" i="82"/>
  <c r="M73" i="82"/>
  <c r="O71" i="82"/>
  <c r="M86" i="82"/>
  <c r="M56" i="82"/>
  <c r="O58" i="82"/>
  <c r="M104" i="82"/>
  <c r="M85" i="82"/>
  <c r="M59" i="82"/>
  <c r="P60" i="82" s="1"/>
  <c r="S60" i="82"/>
  <c r="M63" i="82"/>
  <c r="M106" i="82"/>
  <c r="M89" i="82"/>
  <c r="O56" i="82"/>
  <c r="O54" i="82"/>
  <c r="T54" i="82" s="1"/>
  <c r="O29" i="82"/>
  <c r="T29" i="82"/>
  <c r="O32" i="82"/>
  <c r="C28" i="82"/>
  <c r="M30" i="82" s="1"/>
  <c r="M28" i="82"/>
  <c r="M22" i="82"/>
  <c r="M33" i="82"/>
  <c r="S21" i="82"/>
  <c r="M32" i="82"/>
  <c r="S76" i="82"/>
  <c r="O72" i="82"/>
  <c r="T72" i="82" s="1"/>
  <c r="M72" i="82"/>
  <c r="T37" i="82"/>
  <c r="M90" i="82"/>
  <c r="S80" i="82"/>
  <c r="M58" i="82"/>
  <c r="S82" i="82"/>
  <c r="M74" i="82"/>
  <c r="O76" i="82"/>
  <c r="T76" i="82"/>
  <c r="O74" i="82"/>
  <c r="M65" i="82"/>
  <c r="M69" i="82"/>
  <c r="O65" i="82"/>
  <c r="T66" i="82" s="1"/>
  <c r="O67" i="82"/>
  <c r="T68" i="82" s="1"/>
  <c r="M67" i="82"/>
  <c r="O23" i="82"/>
  <c r="M27" i="82"/>
  <c r="H54" i="83"/>
  <c r="H48" i="83"/>
  <c r="C65" i="82"/>
  <c r="M70" i="82"/>
  <c r="S70" i="82" s="1"/>
  <c r="N28" i="83"/>
  <c r="M112" i="82"/>
  <c r="M110" i="82"/>
  <c r="M108" i="82"/>
  <c r="P28" i="83"/>
  <c r="F28" i="83"/>
  <c r="D22" i="82"/>
  <c r="F22" i="83"/>
  <c r="F24" i="83" s="1"/>
  <c r="E22" i="82" s="1"/>
  <c r="S90" i="82"/>
  <c r="S68" i="82"/>
  <c r="P78" i="82"/>
  <c r="T78" i="82"/>
  <c r="C53" i="82"/>
  <c r="L28" i="83"/>
  <c r="D53" i="82"/>
  <c r="L22" i="83"/>
  <c r="L24" i="83" s="1"/>
  <c r="M34" i="82"/>
  <c r="P35" i="82" s="1"/>
  <c r="M36" i="82"/>
  <c r="S37" i="82" s="1"/>
  <c r="M38" i="82"/>
  <c r="M107" i="82"/>
  <c r="M55" i="82"/>
  <c r="K33" i="82"/>
  <c r="J112" i="82"/>
  <c r="M109" i="82"/>
  <c r="C10" i="82"/>
  <c r="O17" i="82"/>
  <c r="S39" i="82"/>
  <c r="P39" i="82"/>
  <c r="P37" i="82"/>
  <c r="E53" i="82"/>
  <c r="S56" i="82"/>
  <c r="S35" i="82"/>
  <c r="D28" i="83"/>
  <c r="D16" i="82" s="1"/>
  <c r="R22" i="83" l="1"/>
  <c r="N24" i="83" s="1"/>
  <c r="R28" i="83"/>
  <c r="F54" i="83"/>
  <c r="H55" i="83" s="1"/>
  <c r="D65" i="82" s="1"/>
  <c r="T17" i="82"/>
  <c r="T90" i="82"/>
  <c r="O15" i="82"/>
  <c r="O11" i="82"/>
  <c r="O13" i="82"/>
  <c r="D54" i="83"/>
  <c r="D40" i="82" s="1"/>
  <c r="E91" i="82" s="1"/>
  <c r="I91" i="82" s="1"/>
  <c r="Q91" i="82" s="1"/>
  <c r="C40" i="82"/>
  <c r="B22" i="83"/>
  <c r="B24" i="83" s="1"/>
  <c r="E10" i="82" s="1"/>
  <c r="B28" i="83"/>
  <c r="D10" i="82" s="1"/>
  <c r="P58" i="82"/>
  <c r="O27" i="82"/>
  <c r="T27" i="82" s="1"/>
  <c r="M25" i="82"/>
  <c r="S25" i="82" s="1"/>
  <c r="M23" i="82"/>
  <c r="S23" i="82" s="1"/>
  <c r="O25" i="82"/>
  <c r="T25" i="82" s="1"/>
  <c r="D48" i="83"/>
  <c r="D50" i="83" s="1"/>
  <c r="E40" i="82" s="1"/>
  <c r="T56" i="82"/>
  <c r="P74" i="82"/>
  <c r="S74" i="82"/>
  <c r="Q34" i="82"/>
  <c r="K17" i="82"/>
  <c r="K19" i="82"/>
  <c r="K21" i="82"/>
  <c r="M10" i="82"/>
  <c r="M11" i="82"/>
  <c r="M12" i="82"/>
  <c r="M15" i="82"/>
  <c r="T11" i="82"/>
  <c r="M14" i="82"/>
  <c r="M13" i="82"/>
  <c r="E121" i="82"/>
  <c r="T29" i="83"/>
  <c r="P66" i="82"/>
  <c r="P64" i="82"/>
  <c r="S64" i="82"/>
  <c r="S72" i="82"/>
  <c r="S54" i="82"/>
  <c r="P54" i="82"/>
  <c r="P70" i="82"/>
  <c r="T13" i="82"/>
  <c r="T80" i="82"/>
  <c r="P80" i="82"/>
  <c r="T15" i="82"/>
  <c r="S86" i="82"/>
  <c r="P86" i="82"/>
  <c r="S33" i="82"/>
  <c r="T82" i="82"/>
  <c r="P82" i="82"/>
  <c r="G65" i="89"/>
  <c r="I125" i="82"/>
  <c r="L125" i="82" s="1"/>
  <c r="O125" i="82" s="1"/>
  <c r="P68" i="82"/>
  <c r="M88" i="82"/>
  <c r="S88" i="82" s="1"/>
  <c r="O88" i="82"/>
  <c r="O33" i="82"/>
  <c r="T33" i="82" s="1"/>
  <c r="M31" i="82"/>
  <c r="O31" i="82"/>
  <c r="T31" i="82" s="1"/>
  <c r="M29" i="82"/>
  <c r="S29" i="82" s="1"/>
  <c r="M61" i="82"/>
  <c r="S66" i="82"/>
  <c r="T74" i="82"/>
  <c r="R71" i="82" s="1"/>
  <c r="T39" i="82"/>
  <c r="R34" i="82" s="1"/>
  <c r="T21" i="82"/>
  <c r="T88" i="82"/>
  <c r="D22" i="83"/>
  <c r="D24" i="83" s="1"/>
  <c r="E16" i="82" s="1"/>
  <c r="C16" i="82"/>
  <c r="O90" i="82"/>
  <c r="P90" i="82" s="1"/>
  <c r="O61" i="82"/>
  <c r="T62" i="82" s="1"/>
  <c r="M26" i="82"/>
  <c r="O22" i="82"/>
  <c r="T23" i="82" s="1"/>
  <c r="O21" i="82"/>
  <c r="P21" i="82" s="1"/>
  <c r="J48" i="83"/>
  <c r="J50" i="83" s="1"/>
  <c r="E71" i="82" s="1"/>
  <c r="Q65" i="82" l="1"/>
  <c r="R65" i="82"/>
  <c r="P11" i="82"/>
  <c r="S11" i="82"/>
  <c r="M42" i="82"/>
  <c r="M44" i="82"/>
  <c r="M40" i="82"/>
  <c r="P27" i="82"/>
  <c r="S27" i="82"/>
  <c r="R77" i="82"/>
  <c r="I121" i="82"/>
  <c r="I123" i="82"/>
  <c r="P33" i="82"/>
  <c r="Q77" i="82"/>
  <c r="M18" i="82"/>
  <c r="S19" i="82" s="1"/>
  <c r="M16" i="82"/>
  <c r="S17" i="82" s="1"/>
  <c r="P29" i="82"/>
  <c r="P62" i="82"/>
  <c r="S62" i="82"/>
  <c r="R53" i="82"/>
  <c r="Q53" i="82"/>
  <c r="Q71" i="82"/>
  <c r="R16" i="82"/>
  <c r="Q16" i="82"/>
  <c r="P88" i="82"/>
  <c r="Q85" i="82" s="1"/>
  <c r="P13" i="82"/>
  <c r="S13" i="82"/>
  <c r="P15" i="82"/>
  <c r="S15" i="82"/>
  <c r="P31" i="82"/>
  <c r="S31" i="82"/>
  <c r="S41" i="82" l="1"/>
  <c r="P41" i="82"/>
  <c r="R85" i="82"/>
  <c r="S45" i="82"/>
  <c r="P45" i="82"/>
  <c r="L121" i="82"/>
  <c r="O121" i="82" s="1"/>
  <c r="Q121" i="82" s="1"/>
  <c r="P43" i="82"/>
  <c r="S43" i="82"/>
  <c r="Q22" i="82"/>
  <c r="R22" i="82"/>
  <c r="R59" i="82"/>
  <c r="R83" i="82" s="1"/>
  <c r="Q59" i="82"/>
  <c r="Q83" i="82" s="1"/>
  <c r="Q28" i="82"/>
  <c r="R28" i="82"/>
  <c r="Q10" i="82"/>
  <c r="R10" i="82"/>
  <c r="R40" i="82" l="1"/>
  <c r="Q40" i="82"/>
</calcChain>
</file>

<file path=xl/sharedStrings.xml><?xml version="1.0" encoding="utf-8"?>
<sst xmlns="http://schemas.openxmlformats.org/spreadsheetml/2006/main" count="1172" uniqueCount="294">
  <si>
    <t>番号</t>
    <rPh sb="0" eb="2">
      <t>バンゴウ</t>
    </rPh>
    <phoneticPr fontId="3"/>
  </si>
  <si>
    <t>名称</t>
    <rPh sb="0" eb="2">
      <t>メイショウ</t>
    </rPh>
    <phoneticPr fontId="3"/>
  </si>
  <si>
    <t>種別寸法</t>
    <rPh sb="0" eb="2">
      <t>シュベツ</t>
    </rPh>
    <rPh sb="2" eb="4">
      <t>スンポウ</t>
    </rPh>
    <phoneticPr fontId="3"/>
  </si>
  <si>
    <t>員数</t>
    <rPh sb="0" eb="1">
      <t>イン</t>
    </rPh>
    <rPh sb="1" eb="2">
      <t>スウ</t>
    </rPh>
    <phoneticPr fontId="3"/>
  </si>
  <si>
    <t>呼称</t>
    <rPh sb="0" eb="2">
      <t>コショウ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</si>
  <si>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</si>
  <si>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</si>
  <si>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式</t>
    <rPh sb="0" eb="1">
      <t>シキ</t>
    </rPh>
    <phoneticPr fontId="3"/>
  </si>
  <si>
    <t>A</t>
  </si>
  <si>
    <t>Ⅰ</t>
  </si>
  <si>
    <t>直接工事費</t>
    <rPh sb="0" eb="2">
      <t>チョクセツ</t>
    </rPh>
    <rPh sb="2" eb="5">
      <t>コウジヒ</t>
    </rPh>
    <phoneticPr fontId="13"/>
  </si>
  <si>
    <t>ｍ</t>
  </si>
  <si>
    <t>小計</t>
    <rPh sb="0" eb="2">
      <t>ショウケイ</t>
    </rPh>
    <phoneticPr fontId="3"/>
  </si>
  <si>
    <t/>
  </si>
  <si>
    <t>摘要</t>
    <rPh sb="0" eb="2">
      <t>テキヨウ</t>
    </rPh>
    <phoneticPr fontId="3"/>
  </si>
  <si>
    <t>B</t>
    <phoneticPr fontId="3"/>
  </si>
  <si>
    <t>小計</t>
    <rPh sb="0" eb="2">
      <t>ショウケイ</t>
    </rPh>
    <phoneticPr fontId="13"/>
  </si>
  <si>
    <t>Ⅲ</t>
    <phoneticPr fontId="3"/>
  </si>
  <si>
    <t>Ⅳ</t>
    <phoneticPr fontId="3"/>
  </si>
  <si>
    <t>直接工事費　計</t>
    <rPh sb="0" eb="2">
      <t>チョクセツ</t>
    </rPh>
    <rPh sb="2" eb="5">
      <t>コウジヒ</t>
    </rPh>
    <rPh sb="6" eb="7">
      <t>ケイ</t>
    </rPh>
    <phoneticPr fontId="13"/>
  </si>
  <si>
    <t>木製建具工事</t>
    <rPh sb="4" eb="6">
      <t>コウジ</t>
    </rPh>
    <phoneticPr fontId="4"/>
  </si>
  <si>
    <t>一般事務室</t>
  </si>
  <si>
    <t>県P87</t>
    <rPh sb="0" eb="1">
      <t>ケン</t>
    </rPh>
    <phoneticPr fontId="3"/>
  </si>
  <si>
    <t>県P91</t>
    <rPh sb="0" eb="1">
      <t>ケン</t>
    </rPh>
    <phoneticPr fontId="3"/>
  </si>
  <si>
    <t>県P75</t>
    <rPh sb="0" eb="1">
      <t>ケン</t>
    </rPh>
    <phoneticPr fontId="3"/>
  </si>
  <si>
    <t>県P80</t>
    <rPh sb="0" eb="1">
      <t>ケン</t>
    </rPh>
    <phoneticPr fontId="3"/>
  </si>
  <si>
    <t>県P82</t>
    <rPh sb="0" eb="1">
      <t>ケン</t>
    </rPh>
    <phoneticPr fontId="3"/>
  </si>
  <si>
    <t>C</t>
    <phoneticPr fontId="3"/>
  </si>
  <si>
    <t>砕石</t>
    <rPh sb="0" eb="2">
      <t>サイセキ</t>
    </rPh>
    <phoneticPr fontId="3"/>
  </si>
  <si>
    <t>廃材運搬費・廃材処分費算定表</t>
    <rPh sb="0" eb="2">
      <t>ハイザイ</t>
    </rPh>
    <rPh sb="2" eb="5">
      <t>ウンパンヒ</t>
    </rPh>
    <rPh sb="6" eb="8">
      <t>ハイザイ</t>
    </rPh>
    <rPh sb="8" eb="11">
      <t>ショブンヒ</t>
    </rPh>
    <rPh sb="11" eb="13">
      <t>サンテイ</t>
    </rPh>
    <rPh sb="13" eb="14">
      <t>ヒョウ</t>
    </rPh>
    <phoneticPr fontId="29"/>
  </si>
  <si>
    <t>工事名：</t>
    <rPh sb="0" eb="3">
      <t>コウジメイ</t>
    </rPh>
    <phoneticPr fontId="29"/>
  </si>
  <si>
    <t>ＤＩＤ区間無し</t>
    <rPh sb="5" eb="6">
      <t>ナ</t>
    </rPh>
    <phoneticPr fontId="29"/>
  </si>
  <si>
    <t>廃棄物
組成名</t>
    <rPh sb="0" eb="3">
      <t>ハイキブツ</t>
    </rPh>
    <rPh sb="4" eb="6">
      <t>ソセイ</t>
    </rPh>
    <rPh sb="6" eb="7">
      <t>メイ</t>
    </rPh>
    <phoneticPr fontId="29"/>
  </si>
  <si>
    <t>①
体積
（m3）</t>
    <rPh sb="2" eb="4">
      <t>タイセキ</t>
    </rPh>
    <phoneticPr fontId="29"/>
  </si>
  <si>
    <t>②
実重量
（ｔ）</t>
    <rPh sb="2" eb="3">
      <t>ジツ</t>
    </rPh>
    <rPh sb="3" eb="5">
      <t>ジュウリョウ</t>
    </rPh>
    <phoneticPr fontId="29"/>
  </si>
  <si>
    <r>
      <t xml:space="preserve">③
積載量
</t>
    </r>
    <r>
      <rPr>
        <sz val="9"/>
        <rFont val="ＭＳ 明朝"/>
        <family val="1"/>
        <charset val="128"/>
      </rPr>
      <t>（ｔ車当）</t>
    </r>
    <rPh sb="2" eb="5">
      <t>セキサイリョウ</t>
    </rPh>
    <rPh sb="8" eb="9">
      <t>シャ</t>
    </rPh>
    <rPh sb="9" eb="10">
      <t>ア</t>
    </rPh>
    <phoneticPr fontId="29"/>
  </si>
  <si>
    <r>
      <t>④台数</t>
    </r>
    <r>
      <rPr>
        <sz val="6"/>
        <rFont val="ＭＳ 明朝"/>
        <family val="1"/>
        <charset val="128"/>
      </rPr>
      <t xml:space="preserve">
（10t）車を
標準とする
(端数については
2t車,4t車とする)</t>
    </r>
    <rPh sb="1" eb="3">
      <t>ダイスウ</t>
    </rPh>
    <rPh sb="9" eb="10">
      <t>シャ</t>
    </rPh>
    <rPh sb="12" eb="14">
      <t>ヒョウジュン</t>
    </rPh>
    <rPh sb="19" eb="21">
      <t>ハスウ</t>
    </rPh>
    <rPh sb="29" eb="30">
      <t>シャ</t>
    </rPh>
    <rPh sb="33" eb="34">
      <t>シャ</t>
    </rPh>
    <phoneticPr fontId="29"/>
  </si>
  <si>
    <t>直接運搬費</t>
    <rPh sb="0" eb="2">
      <t>チョクセツ</t>
    </rPh>
    <rPh sb="2" eb="5">
      <t>ウンパンヒ</t>
    </rPh>
    <phoneticPr fontId="29"/>
  </si>
  <si>
    <t>廃材処分費</t>
    <rPh sb="0" eb="2">
      <t>ハイザイ</t>
    </rPh>
    <rPh sb="2" eb="5">
      <t>ショブンヒ</t>
    </rPh>
    <phoneticPr fontId="29"/>
  </si>
  <si>
    <t>直接運搬費
＋
廃材処分費</t>
    <rPh sb="0" eb="2">
      <t>チョクセツ</t>
    </rPh>
    <rPh sb="2" eb="5">
      <t>ウンパンヒ</t>
    </rPh>
    <rPh sb="8" eb="10">
      <t>ハイザイ</t>
    </rPh>
    <rPh sb="10" eb="13">
      <t>ショブンヒ</t>
    </rPh>
    <phoneticPr fontId="29"/>
  </si>
  <si>
    <t>⑨
直接運搬費
決定額</t>
    <rPh sb="2" eb="4">
      <t>チョクセツ</t>
    </rPh>
    <rPh sb="4" eb="6">
      <t>ウンパン</t>
    </rPh>
    <rPh sb="6" eb="7">
      <t>ヒ</t>
    </rPh>
    <rPh sb="8" eb="10">
      <t>ケッテイ</t>
    </rPh>
    <rPh sb="10" eb="11">
      <t>ガク</t>
    </rPh>
    <phoneticPr fontId="29"/>
  </si>
  <si>
    <r>
      <t xml:space="preserve">⑩
廃材処分費
決定額
</t>
    </r>
    <r>
      <rPr>
        <sz val="6"/>
        <rFont val="ＭＳ 明朝"/>
        <family val="1"/>
        <charset val="128"/>
      </rPr>
      <t>(台数×単価)</t>
    </r>
    <rPh sb="2" eb="4">
      <t>ハイザイ</t>
    </rPh>
    <rPh sb="4" eb="7">
      <t>ショブンヒ</t>
    </rPh>
    <rPh sb="8" eb="10">
      <t>ケッテイ</t>
    </rPh>
    <rPh sb="10" eb="11">
      <t>ガク</t>
    </rPh>
    <rPh sb="13" eb="14">
      <t>ダイ</t>
    </rPh>
    <rPh sb="14" eb="15">
      <t>スウ</t>
    </rPh>
    <rPh sb="16" eb="18">
      <t>タンカ</t>
    </rPh>
    <phoneticPr fontId="29"/>
  </si>
  <si>
    <t>処理
方法</t>
    <rPh sb="0" eb="2">
      <t>ショリ</t>
    </rPh>
    <rPh sb="3" eb="5">
      <t>ホウホウ</t>
    </rPh>
    <phoneticPr fontId="29"/>
  </si>
  <si>
    <t>処理場名</t>
    <rPh sb="0" eb="2">
      <t>ショリ</t>
    </rPh>
    <rPh sb="2" eb="3">
      <t>バ</t>
    </rPh>
    <rPh sb="3" eb="4">
      <t>メイ</t>
    </rPh>
    <phoneticPr fontId="29"/>
  </si>
  <si>
    <t>運搬
距離
(km)</t>
    <rPh sb="0" eb="2">
      <t>ウンパン</t>
    </rPh>
    <rPh sb="3" eb="5">
      <t>キョリ</t>
    </rPh>
    <phoneticPr fontId="29"/>
  </si>
  <si>
    <t>運搬車
積載量
(t)</t>
    <rPh sb="0" eb="3">
      <t>ウンパンシャ</t>
    </rPh>
    <rPh sb="4" eb="7">
      <t>セキサイリョウ</t>
    </rPh>
    <phoneticPr fontId="29"/>
  </si>
  <si>
    <t xml:space="preserve">⑤
単価
</t>
    <rPh sb="2" eb="4">
      <t>タンカ</t>
    </rPh>
    <phoneticPr fontId="29"/>
  </si>
  <si>
    <t>⑥
金額
①,④×⑤</t>
    <rPh sb="2" eb="4">
      <t>キンガク</t>
    </rPh>
    <phoneticPr fontId="29"/>
  </si>
  <si>
    <t>⑦
廃材
処分単価</t>
    <rPh sb="2" eb="4">
      <t>ハイザイ</t>
    </rPh>
    <rPh sb="5" eb="7">
      <t>ショブン</t>
    </rPh>
    <rPh sb="7" eb="9">
      <t>タンカ</t>
    </rPh>
    <phoneticPr fontId="29"/>
  </si>
  <si>
    <t>⑧
金額
②,④×⑦</t>
    <rPh sb="2" eb="4">
      <t>キンガク</t>
    </rPh>
    <phoneticPr fontId="29"/>
  </si>
  <si>
    <t>運搬</t>
    <rPh sb="0" eb="2">
      <t>ウンパン</t>
    </rPh>
    <phoneticPr fontId="29"/>
  </si>
  <si>
    <t>廃材</t>
    <rPh sb="0" eb="2">
      <t>ハイザイ</t>
    </rPh>
    <phoneticPr fontId="29"/>
  </si>
  <si>
    <t>鉄筋ｺﾝｸﾘｰﾄ</t>
    <rPh sb="0" eb="2">
      <t>テッキン</t>
    </rPh>
    <phoneticPr fontId="29"/>
  </si>
  <si>
    <t>岩本砂利</t>
    <rPh sb="0" eb="2">
      <t>イワモト</t>
    </rPh>
    <rPh sb="2" eb="4">
      <t>ジャリ</t>
    </rPh>
    <phoneticPr fontId="29"/>
  </si>
  <si>
    <t>中間</t>
    <rPh sb="0" eb="2">
      <t>チュウカン</t>
    </rPh>
    <phoneticPr fontId="29"/>
  </si>
  <si>
    <t>〃</t>
  </si>
  <si>
    <t>(m3)×単価</t>
    <rPh sb="5" eb="7">
      <t>タンカ</t>
    </rPh>
    <phoneticPr fontId="29"/>
  </si>
  <si>
    <t>(台数)×単価</t>
  </si>
  <si>
    <t>無筋ｺﾝｸﾘｰﾄ</t>
    <rPh sb="0" eb="1">
      <t>ム</t>
    </rPh>
    <rPh sb="1" eb="2">
      <t>スジ</t>
    </rPh>
    <phoneticPr fontId="29"/>
  </si>
  <si>
    <t>10t</t>
    <phoneticPr fontId="29"/>
  </si>
  <si>
    <t>ｻﾝﾖｰｺｰﾎﾟﾚｰｼｮﾝ</t>
    <phoneticPr fontId="29"/>
  </si>
  <si>
    <t>ミツヤマ</t>
    <phoneticPr fontId="29"/>
  </si>
  <si>
    <r>
      <t xml:space="preserve">ｱｽﾌｧﾙﾄ舗装
</t>
    </r>
    <r>
      <rPr>
        <sz val="8"/>
        <color indexed="10"/>
        <rFont val="ＭＳ 明朝"/>
        <family val="1"/>
        <charset val="128"/>
      </rPr>
      <t>（運搬費単価は別紙運搬費算定表による）</t>
    </r>
    <rPh sb="10" eb="13">
      <t>ウンパンヒ</t>
    </rPh>
    <rPh sb="13" eb="15">
      <t>タンカ</t>
    </rPh>
    <rPh sb="16" eb="18">
      <t>ベッシ</t>
    </rPh>
    <rPh sb="18" eb="21">
      <t>ウンパンヒ</t>
    </rPh>
    <rPh sb="21" eb="23">
      <t>サンテイ</t>
    </rPh>
    <rPh sb="23" eb="24">
      <t>ヒョウ</t>
    </rPh>
    <phoneticPr fontId="29"/>
  </si>
  <si>
    <t>福本工務店</t>
    <rPh sb="0" eb="2">
      <t>フクモト</t>
    </rPh>
    <rPh sb="2" eb="5">
      <t>コウムテン</t>
    </rPh>
    <phoneticPr fontId="3"/>
  </si>
  <si>
    <r>
      <t xml:space="preserve">舗装路盤材
</t>
    </r>
    <r>
      <rPr>
        <sz val="8"/>
        <color indexed="10"/>
        <rFont val="ＭＳ 明朝"/>
        <family val="1"/>
        <charset val="128"/>
      </rPr>
      <t>（運搬費単価は別紙運搬費算定表による）</t>
    </r>
    <phoneticPr fontId="29"/>
  </si>
  <si>
    <t>最終</t>
    <rPh sb="0" eb="2">
      <t>サイシュウ</t>
    </rPh>
    <phoneticPr fontId="29"/>
  </si>
  <si>
    <t>木材類</t>
    <rPh sb="0" eb="2">
      <t>モクザイ</t>
    </rPh>
    <rPh sb="2" eb="3">
      <t>ルイ</t>
    </rPh>
    <phoneticPr fontId="29"/>
  </si>
  <si>
    <t>樹木</t>
    <rPh sb="0" eb="2">
      <t>ジュモク</t>
    </rPh>
    <phoneticPr fontId="29"/>
  </si>
  <si>
    <t>石膏ﾎﾞｰﾄﾞ類</t>
    <rPh sb="0" eb="2">
      <t>セッコウ</t>
    </rPh>
    <rPh sb="7" eb="8">
      <t>ルイ</t>
    </rPh>
    <phoneticPr fontId="29"/>
  </si>
  <si>
    <t>(台数)×単価</t>
    <rPh sb="1" eb="3">
      <t>ダイスウ</t>
    </rPh>
    <phoneticPr fontId="29"/>
  </si>
  <si>
    <t>廃ﾌﾟﾗ</t>
    <rPh sb="0" eb="1">
      <t>ハイ</t>
    </rPh>
    <phoneticPr fontId="29"/>
  </si>
  <si>
    <t>がれき類</t>
    <rPh sb="3" eb="4">
      <t>ルイ</t>
    </rPh>
    <phoneticPr fontId="29"/>
  </si>
  <si>
    <t>ｶﾞﾗｽ
陶器
くず</t>
    <rPh sb="5" eb="6">
      <t>トウ</t>
    </rPh>
    <rPh sb="6" eb="7">
      <t>ウツワ</t>
    </rPh>
    <phoneticPr fontId="29"/>
  </si>
  <si>
    <t>汚泥</t>
    <rPh sb="0" eb="2">
      <t>オデイ</t>
    </rPh>
    <phoneticPr fontId="29"/>
  </si>
  <si>
    <t>合計</t>
    <rPh sb="0" eb="2">
      <t>ゴウケイ</t>
    </rPh>
    <phoneticPr fontId="29"/>
  </si>
  <si>
    <t>ｱｽﾌｧﾙﾄ
防水層</t>
    <rPh sb="7" eb="10">
      <t>ボウスイソウ</t>
    </rPh>
    <phoneticPr fontId="29"/>
  </si>
  <si>
    <t>10t</t>
    <phoneticPr fontId="29"/>
  </si>
  <si>
    <t>産業廃棄物税</t>
    <rPh sb="0" eb="2">
      <t>サンギョウ</t>
    </rPh>
    <rPh sb="2" eb="5">
      <t>ハイキブツ</t>
    </rPh>
    <rPh sb="5" eb="6">
      <t>ゼイ</t>
    </rPh>
    <phoneticPr fontId="29"/>
  </si>
  <si>
    <t>対象</t>
    <rPh sb="0" eb="2">
      <t>タイショウ</t>
    </rPh>
    <phoneticPr fontId="29"/>
  </si>
  <si>
    <t>t</t>
    <phoneticPr fontId="29"/>
  </si>
  <si>
    <t>×</t>
    <phoneticPr fontId="29"/>
  </si>
  <si>
    <t>円／t</t>
    <rPh sb="0" eb="1">
      <t>エン</t>
    </rPh>
    <phoneticPr fontId="29"/>
  </si>
  <si>
    <t>重量</t>
    <rPh sb="0" eb="2">
      <t>ジュウリョウ</t>
    </rPh>
    <phoneticPr fontId="29"/>
  </si>
  <si>
    <t>直 接 運 搬 費 単 価 算 出 表</t>
    <phoneticPr fontId="29"/>
  </si>
  <si>
    <t>廃棄物
組成名</t>
  </si>
  <si>
    <t>補正係数Ｋ</t>
    <rPh sb="0" eb="2">
      <t>ホセイ</t>
    </rPh>
    <rPh sb="2" eb="4">
      <t>ケイスウ</t>
    </rPh>
    <phoneticPr fontId="29"/>
  </si>
  <si>
    <t>処理
方法</t>
    <phoneticPr fontId="29"/>
  </si>
  <si>
    <t>距離</t>
    <rPh sb="0" eb="2">
      <t>キョリ</t>
    </rPh>
    <phoneticPr fontId="29"/>
  </si>
  <si>
    <r>
      <t xml:space="preserve">（Ａ）
建設発生土単価
</t>
    </r>
    <r>
      <rPr>
        <sz val="6"/>
        <rFont val="ＭＳ 明朝"/>
        <family val="1"/>
        <charset val="128"/>
      </rPr>
      <t>（円/ｍ3）</t>
    </r>
    <rPh sb="4" eb="6">
      <t>ケンセツ</t>
    </rPh>
    <rPh sb="6" eb="9">
      <t>ハッセイド</t>
    </rPh>
    <rPh sb="9" eb="11">
      <t>タンカ</t>
    </rPh>
    <rPh sb="13" eb="14">
      <t>エン</t>
    </rPh>
    <phoneticPr fontId="29"/>
  </si>
  <si>
    <t>運搬費算出単価
（Ａ）×補正係数Ｋ</t>
    <rPh sb="0" eb="3">
      <t>ウンパンヒ</t>
    </rPh>
    <rPh sb="3" eb="5">
      <t>サンシュツ</t>
    </rPh>
    <rPh sb="5" eb="7">
      <t>タンカ</t>
    </rPh>
    <rPh sb="12" eb="14">
      <t>ホセイ</t>
    </rPh>
    <rPh sb="14" eb="16">
      <t>ケイスウ</t>
    </rPh>
    <phoneticPr fontId="29"/>
  </si>
  <si>
    <t>備考</t>
    <rPh sb="0" eb="2">
      <t>ビコウ</t>
    </rPh>
    <phoneticPr fontId="29"/>
  </si>
  <si>
    <t>ｱｽﾌｧﾙﾄ舗装</t>
    <phoneticPr fontId="29"/>
  </si>
  <si>
    <t>比重</t>
    <rPh sb="0" eb="2">
      <t>ヒジュウ</t>
    </rPh>
    <phoneticPr fontId="29"/>
  </si>
  <si>
    <t>／1.82＝</t>
    <phoneticPr fontId="29"/>
  </si>
  <si>
    <t>舗装路盤材</t>
    <phoneticPr fontId="29"/>
  </si>
  <si>
    <t>／1.82＝</t>
    <phoneticPr fontId="29"/>
  </si>
  <si>
    <r>
      <t>ス ク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明朝"/>
        <family val="1"/>
        <charset val="128"/>
      </rPr>
      <t>ラ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明朝"/>
        <family val="1"/>
        <charset val="128"/>
      </rPr>
      <t>ッ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明朝"/>
        <family val="1"/>
        <charset val="128"/>
      </rPr>
      <t>プ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明朝"/>
        <family val="1"/>
        <charset val="128"/>
      </rPr>
      <t>金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明朝"/>
        <family val="1"/>
        <charset val="128"/>
      </rPr>
      <t>額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明朝"/>
        <family val="1"/>
        <charset val="128"/>
      </rPr>
      <t>算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明朝"/>
        <family val="1"/>
        <charset val="128"/>
      </rPr>
      <t>出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明朝"/>
        <family val="1"/>
        <charset val="128"/>
      </rPr>
      <t>表</t>
    </r>
    <rPh sb="10" eb="11">
      <t>キン</t>
    </rPh>
    <rPh sb="12" eb="13">
      <t>ガク</t>
    </rPh>
    <rPh sb="14" eb="15">
      <t>ザン</t>
    </rPh>
    <rPh sb="16" eb="17">
      <t>デ</t>
    </rPh>
    <rPh sb="18" eb="19">
      <t>ヒョウ</t>
    </rPh>
    <phoneticPr fontId="29"/>
  </si>
  <si>
    <t>スクラップ</t>
    <phoneticPr fontId="29"/>
  </si>
  <si>
    <t>数量</t>
    <phoneticPr fontId="29"/>
  </si>
  <si>
    <t>単位</t>
    <rPh sb="0" eb="2">
      <t>タンイ</t>
    </rPh>
    <phoneticPr fontId="29"/>
  </si>
  <si>
    <t>単価</t>
    <rPh sb="0" eb="2">
      <t>タンカ</t>
    </rPh>
    <phoneticPr fontId="29"/>
  </si>
  <si>
    <t>金　額</t>
    <phoneticPr fontId="29"/>
  </si>
  <si>
    <t>選択金額</t>
    <rPh sb="0" eb="2">
      <t>センタク</t>
    </rPh>
    <rPh sb="2" eb="4">
      <t>キンガク</t>
    </rPh>
    <phoneticPr fontId="29"/>
  </si>
  <si>
    <t>掛率</t>
    <rPh sb="0" eb="1">
      <t>カ</t>
    </rPh>
    <rPh sb="1" eb="2">
      <t>リツ</t>
    </rPh>
    <phoneticPr fontId="29"/>
  </si>
  <si>
    <t>決定控除金額</t>
    <rPh sb="2" eb="4">
      <t>コウジョ</t>
    </rPh>
    <phoneticPr fontId="29"/>
  </si>
  <si>
    <t>控 除 合 計</t>
    <rPh sb="0" eb="1">
      <t>ヒカエ</t>
    </rPh>
    <rPh sb="2" eb="3">
      <t>ジョ</t>
    </rPh>
    <rPh sb="4" eb="5">
      <t>ゴウ</t>
    </rPh>
    <phoneticPr fontId="29"/>
  </si>
  <si>
    <t>鉄くず　（Ｈ３）</t>
    <rPh sb="0" eb="1">
      <t>テツ</t>
    </rPh>
    <phoneticPr fontId="29"/>
  </si>
  <si>
    <t>ｔ</t>
    <phoneticPr fontId="29"/>
  </si>
  <si>
    <t>物P723</t>
    <rPh sb="0" eb="1">
      <t>ブツ</t>
    </rPh>
    <phoneticPr fontId="29"/>
  </si>
  <si>
    <t>山口</t>
    <rPh sb="0" eb="2">
      <t>ヤマグチ</t>
    </rPh>
    <phoneticPr fontId="29"/>
  </si>
  <si>
    <t>アルミくず　（込みガラ）</t>
    <rPh sb="7" eb="8">
      <t>コ</t>
    </rPh>
    <phoneticPr fontId="29"/>
  </si>
  <si>
    <t>ｔ</t>
    <phoneticPr fontId="29"/>
  </si>
  <si>
    <t>物P724</t>
    <rPh sb="0" eb="1">
      <t>ブツ</t>
    </rPh>
    <phoneticPr fontId="29"/>
  </si>
  <si>
    <t>廃材及び発生材運搬台数集計表</t>
    <rPh sb="0" eb="2">
      <t>ハイザイ</t>
    </rPh>
    <rPh sb="2" eb="3">
      <t>オヨ</t>
    </rPh>
    <rPh sb="4" eb="7">
      <t>ハッセイザイ</t>
    </rPh>
    <rPh sb="7" eb="9">
      <t>ウンパン</t>
    </rPh>
    <rPh sb="9" eb="11">
      <t>ダイスウ</t>
    </rPh>
    <rPh sb="11" eb="14">
      <t>シュウケイヒョウ</t>
    </rPh>
    <phoneticPr fontId="29"/>
  </si>
  <si>
    <t>公民館解体</t>
    <rPh sb="0" eb="3">
      <t>コウミンカン</t>
    </rPh>
    <rPh sb="3" eb="5">
      <t>カイタイ</t>
    </rPh>
    <phoneticPr fontId="29"/>
  </si>
  <si>
    <t>無筋ｺﾝｸﾘｰﾄ</t>
    <phoneticPr fontId="29"/>
  </si>
  <si>
    <t>ｱｽﾌｧﾙﾄ舗装</t>
    <rPh sb="6" eb="8">
      <t>ホソウ</t>
    </rPh>
    <phoneticPr fontId="29"/>
  </si>
  <si>
    <t>舗装路盤材</t>
    <rPh sb="0" eb="2">
      <t>ホソウ</t>
    </rPh>
    <rPh sb="2" eb="4">
      <t>ロバン</t>
    </rPh>
    <rPh sb="4" eb="5">
      <t>ザイ</t>
    </rPh>
    <phoneticPr fontId="29"/>
  </si>
  <si>
    <t>金属類</t>
    <rPh sb="0" eb="3">
      <t>キンゾクルイ</t>
    </rPh>
    <phoneticPr fontId="29"/>
  </si>
  <si>
    <t>発生材</t>
    <rPh sb="0" eb="3">
      <t>ハッセイザイ</t>
    </rPh>
    <phoneticPr fontId="29"/>
  </si>
  <si>
    <t>鉄くず（手摺り）</t>
    <rPh sb="0" eb="1">
      <t>テツ</t>
    </rPh>
    <rPh sb="4" eb="6">
      <t>テス</t>
    </rPh>
    <phoneticPr fontId="29"/>
  </si>
  <si>
    <t>鉄くず（ドア）</t>
    <rPh sb="0" eb="1">
      <t>テツ</t>
    </rPh>
    <phoneticPr fontId="29"/>
  </si>
  <si>
    <t>鉄くず（屋外）</t>
    <rPh sb="0" eb="1">
      <t>テツ</t>
    </rPh>
    <rPh sb="4" eb="6">
      <t>オクガイ</t>
    </rPh>
    <phoneticPr fontId="29"/>
  </si>
  <si>
    <t>アルミくず</t>
    <phoneticPr fontId="29"/>
  </si>
  <si>
    <t>ｱｽﾌｧｳﾛ</t>
    <phoneticPr fontId="3"/>
  </si>
  <si>
    <t>ｺﾝｸﾘｰﾄ</t>
    <phoneticPr fontId="3"/>
  </si>
  <si>
    <t>ｍ3</t>
    <phoneticPr fontId="29"/>
  </si>
  <si>
    <t>㎡</t>
    <phoneticPr fontId="29"/>
  </si>
  <si>
    <t>t</t>
    <phoneticPr fontId="29"/>
  </si>
  <si>
    <t xml:space="preserve">合  計 </t>
    <rPh sb="0" eb="1">
      <t>ゴウ</t>
    </rPh>
    <rPh sb="3" eb="4">
      <t>ケイ</t>
    </rPh>
    <phoneticPr fontId="29"/>
  </si>
  <si>
    <t>積載量換算値</t>
    <rPh sb="0" eb="3">
      <t>セキサイリョウ</t>
    </rPh>
    <rPh sb="3" eb="5">
      <t>カンザン</t>
    </rPh>
    <rPh sb="5" eb="6">
      <t>チ</t>
    </rPh>
    <phoneticPr fontId="29"/>
  </si>
  <si>
    <t>m3/t</t>
    <phoneticPr fontId="29"/>
  </si>
  <si>
    <t>㎡/t</t>
    <phoneticPr fontId="29"/>
  </si>
  <si>
    <t>積　載　量</t>
    <rPh sb="0" eb="1">
      <t>セキ</t>
    </rPh>
    <rPh sb="2" eb="3">
      <t>ミツル</t>
    </rPh>
    <rPh sb="4" eb="5">
      <t>リョウ</t>
    </rPh>
    <phoneticPr fontId="29"/>
  </si>
  <si>
    <t>台/t</t>
    <rPh sb="0" eb="1">
      <t>ダイ</t>
    </rPh>
    <phoneticPr fontId="29"/>
  </si>
  <si>
    <t>積載量合計</t>
    <rPh sb="0" eb="3">
      <t>セキサイリョウ</t>
    </rPh>
    <rPh sb="3" eb="5">
      <t>ゴウケイ</t>
    </rPh>
    <phoneticPr fontId="29"/>
  </si>
  <si>
    <t>台/t車</t>
    <rPh sb="0" eb="1">
      <t>ダイ</t>
    </rPh>
    <rPh sb="3" eb="4">
      <t>シャ</t>
    </rPh>
    <phoneticPr fontId="29"/>
  </si>
  <si>
    <r>
      <t xml:space="preserve">運搬台数 </t>
    </r>
    <r>
      <rPr>
        <sz val="8"/>
        <rFont val="ＭＳ 明朝"/>
        <family val="1"/>
        <charset val="128"/>
      </rPr>
      <t>(台)</t>
    </r>
    <rPh sb="0" eb="2">
      <t>ウンパン</t>
    </rPh>
    <rPh sb="2" eb="3">
      <t>ダイ</t>
    </rPh>
    <rPh sb="3" eb="4">
      <t>カズ</t>
    </rPh>
    <rPh sb="6" eb="7">
      <t>ダイ</t>
    </rPh>
    <phoneticPr fontId="29"/>
  </si>
  <si>
    <t>10t車</t>
    <rPh sb="3" eb="4">
      <t>シャ</t>
    </rPh>
    <phoneticPr fontId="29"/>
  </si>
  <si>
    <t>10t車</t>
    <rPh sb="3" eb="4">
      <t>シャ</t>
    </rPh>
    <phoneticPr fontId="3"/>
  </si>
  <si>
    <t>4t</t>
    <phoneticPr fontId="29"/>
  </si>
  <si>
    <t>2t</t>
    <phoneticPr fontId="3"/>
  </si>
  <si>
    <t>実　重　量</t>
    <rPh sb="0" eb="1">
      <t>ジツ</t>
    </rPh>
    <rPh sb="2" eb="3">
      <t>シゲル</t>
    </rPh>
    <rPh sb="4" eb="5">
      <t>リョウ</t>
    </rPh>
    <phoneticPr fontId="29"/>
  </si>
  <si>
    <t>ｔ</t>
    <phoneticPr fontId="29"/>
  </si>
  <si>
    <t>ｔ</t>
  </si>
  <si>
    <t>廃ﾌﾟﾗｽﾁｯｸ</t>
    <rPh sb="0" eb="1">
      <t>ハイ</t>
    </rPh>
    <phoneticPr fontId="29"/>
  </si>
  <si>
    <t>ガラス・陶器くず</t>
    <rPh sb="4" eb="6">
      <t>トウキ</t>
    </rPh>
    <phoneticPr fontId="29"/>
  </si>
  <si>
    <t>ｱｽﾌｧﾙﾄ防水層</t>
    <phoneticPr fontId="29"/>
  </si>
  <si>
    <t>陶器</t>
    <rPh sb="0" eb="2">
      <t>トウキ</t>
    </rPh>
    <phoneticPr fontId="29"/>
  </si>
  <si>
    <t>ガラス</t>
    <phoneticPr fontId="29"/>
  </si>
  <si>
    <t>スレート類</t>
    <rPh sb="4" eb="5">
      <t>ルイ</t>
    </rPh>
    <phoneticPr fontId="29"/>
  </si>
  <si>
    <t>風呂釜</t>
    <rPh sb="0" eb="3">
      <t>フロガマ</t>
    </rPh>
    <phoneticPr fontId="29"/>
  </si>
  <si>
    <t>流し台等</t>
    <rPh sb="0" eb="1">
      <t>ナガ</t>
    </rPh>
    <rPh sb="2" eb="3">
      <t>ダイ</t>
    </rPh>
    <rPh sb="3" eb="4">
      <t>トウ</t>
    </rPh>
    <phoneticPr fontId="29"/>
  </si>
  <si>
    <t>タタミ</t>
    <phoneticPr fontId="29"/>
  </si>
  <si>
    <t>かわら</t>
    <phoneticPr fontId="29"/>
  </si>
  <si>
    <t>ｔ</t>
    <phoneticPr fontId="29"/>
  </si>
  <si>
    <t>m3</t>
    <phoneticPr fontId="3"/>
  </si>
  <si>
    <t>戸</t>
    <rPh sb="0" eb="1">
      <t>コ</t>
    </rPh>
    <phoneticPr fontId="29"/>
  </si>
  <si>
    <t>㎡</t>
    <phoneticPr fontId="29"/>
  </si>
  <si>
    <t>ｔ</t>
    <phoneticPr fontId="29"/>
  </si>
  <si>
    <t>ｍ3</t>
    <phoneticPr fontId="29"/>
  </si>
  <si>
    <t>m3/t</t>
    <phoneticPr fontId="29"/>
  </si>
  <si>
    <t>戸/t</t>
    <rPh sb="0" eb="1">
      <t>コ</t>
    </rPh>
    <phoneticPr fontId="29"/>
  </si>
  <si>
    <t>㎡/t</t>
    <phoneticPr fontId="29"/>
  </si>
  <si>
    <t>2t</t>
    <phoneticPr fontId="29"/>
  </si>
  <si>
    <t>4t</t>
  </si>
  <si>
    <t>合計</t>
  </si>
  <si>
    <t>2t</t>
    <phoneticPr fontId="29"/>
  </si>
  <si>
    <t>赤字入れ替え済み</t>
    <rPh sb="0" eb="2">
      <t>アカジ</t>
    </rPh>
    <rPh sb="2" eb="3">
      <t>イ</t>
    </rPh>
    <rPh sb="4" eb="5">
      <t>カ</t>
    </rPh>
    <rPh sb="6" eb="7">
      <t>ス</t>
    </rPh>
    <phoneticPr fontId="3"/>
  </si>
  <si>
    <t>Ａ</t>
    <phoneticPr fontId="4"/>
  </si>
  <si>
    <t>電灯設備</t>
    <rPh sb="0" eb="2">
      <t>デントウ</t>
    </rPh>
    <rPh sb="2" eb="4">
      <t>セツビ</t>
    </rPh>
    <phoneticPr fontId="13"/>
  </si>
  <si>
    <t>動力設備</t>
    <rPh sb="0" eb="2">
      <t>ドウリョク</t>
    </rPh>
    <rPh sb="2" eb="4">
      <t>セツビ</t>
    </rPh>
    <phoneticPr fontId="3"/>
  </si>
  <si>
    <t>受変電設備</t>
    <rPh sb="0" eb="1">
      <t>ジュ</t>
    </rPh>
    <rPh sb="1" eb="3">
      <t>ヘンデン</t>
    </rPh>
    <rPh sb="3" eb="5">
      <t>セツビ</t>
    </rPh>
    <phoneticPr fontId="3"/>
  </si>
  <si>
    <t>発電設備</t>
    <rPh sb="0" eb="2">
      <t>ハツデン</t>
    </rPh>
    <rPh sb="2" eb="4">
      <t>セツビ</t>
    </rPh>
    <phoneticPr fontId="3"/>
  </si>
  <si>
    <t>構内情報通信網設備</t>
    <rPh sb="0" eb="2">
      <t>コウナイ</t>
    </rPh>
    <rPh sb="2" eb="4">
      <t>ジョウホウ</t>
    </rPh>
    <rPh sb="4" eb="7">
      <t>ツウシンモウ</t>
    </rPh>
    <rPh sb="7" eb="9">
      <t>セツビ</t>
    </rPh>
    <phoneticPr fontId="3"/>
  </si>
  <si>
    <t>構内交換設備</t>
    <rPh sb="0" eb="2">
      <t>コウナイ</t>
    </rPh>
    <rPh sb="2" eb="4">
      <t>コウカン</t>
    </rPh>
    <rPh sb="4" eb="6">
      <t>セツビ</t>
    </rPh>
    <phoneticPr fontId="3"/>
  </si>
  <si>
    <t>誘導支援設備</t>
    <rPh sb="0" eb="2">
      <t>ユウドウ</t>
    </rPh>
    <rPh sb="2" eb="4">
      <t>シエン</t>
    </rPh>
    <rPh sb="4" eb="6">
      <t>セツビ</t>
    </rPh>
    <phoneticPr fontId="3"/>
  </si>
  <si>
    <t>テレビ共同受信設備</t>
    <rPh sb="3" eb="5">
      <t>キョウドウ</t>
    </rPh>
    <rPh sb="5" eb="7">
      <t>ジュシン</t>
    </rPh>
    <rPh sb="7" eb="9">
      <t>セツビ</t>
    </rPh>
    <phoneticPr fontId="4"/>
  </si>
  <si>
    <t>火災報知設備</t>
    <rPh sb="0" eb="2">
      <t>カサイ</t>
    </rPh>
    <rPh sb="2" eb="4">
      <t>ホウチ</t>
    </rPh>
    <rPh sb="4" eb="6">
      <t>セツビ</t>
    </rPh>
    <phoneticPr fontId="4"/>
  </si>
  <si>
    <t>電線</t>
  </si>
  <si>
    <t>ケーブル</t>
  </si>
  <si>
    <t>屋外</t>
    <rPh sb="0" eb="2">
      <t>オクガイ</t>
    </rPh>
    <phoneticPr fontId="3"/>
  </si>
  <si>
    <t>電線管</t>
    <rPh sb="0" eb="3">
      <t>デンセンカン</t>
    </rPh>
    <phoneticPr fontId="12"/>
  </si>
  <si>
    <t>PF22　隠蔽</t>
    <rPh sb="5" eb="7">
      <t>インペイ</t>
    </rPh>
    <phoneticPr fontId="4"/>
  </si>
  <si>
    <t>箇所</t>
    <rPh sb="0" eb="2">
      <t>カショ</t>
    </rPh>
    <phoneticPr fontId="4"/>
  </si>
  <si>
    <t>個</t>
    <rPh sb="0" eb="1">
      <t>コ</t>
    </rPh>
    <phoneticPr fontId="4"/>
  </si>
  <si>
    <t>ｍ</t>
    <phoneticPr fontId="4"/>
  </si>
  <si>
    <t>電線管</t>
    <rPh sb="0" eb="3">
      <t>デンセンカン</t>
    </rPh>
    <phoneticPr fontId="6"/>
  </si>
  <si>
    <t>PF16　隠蔽</t>
    <rPh sb="5" eb="7">
      <t>インペイ</t>
    </rPh>
    <phoneticPr fontId="4"/>
  </si>
  <si>
    <t>PF28　隠蔽</t>
    <rPh sb="5" eb="7">
      <t>インペイ</t>
    </rPh>
    <phoneticPr fontId="4"/>
  </si>
  <si>
    <t>E19　露出</t>
    <rPh sb="4" eb="6">
      <t>ロシュツ</t>
    </rPh>
    <phoneticPr fontId="4"/>
  </si>
  <si>
    <t>E25　露出</t>
    <rPh sb="4" eb="6">
      <t>ロシュツ</t>
    </rPh>
    <phoneticPr fontId="4"/>
  </si>
  <si>
    <t>アウトレットボックス</t>
  </si>
  <si>
    <t>102×44　VE</t>
    <phoneticPr fontId="4"/>
  </si>
  <si>
    <t>119×44　VE</t>
    <phoneticPr fontId="4"/>
  </si>
  <si>
    <t>119×54　VE</t>
    <phoneticPr fontId="4"/>
  </si>
  <si>
    <t>コンクリートボックス</t>
  </si>
  <si>
    <t>102×54　VE</t>
    <phoneticPr fontId="4"/>
  </si>
  <si>
    <t>プルボックス</t>
  </si>
  <si>
    <t>接地端子</t>
    <rPh sb="0" eb="2">
      <t>セッチ</t>
    </rPh>
    <rPh sb="2" eb="4">
      <t>タンシ</t>
    </rPh>
    <phoneticPr fontId="12"/>
  </si>
  <si>
    <t>m2</t>
    <phoneticPr fontId="4"/>
  </si>
  <si>
    <t>IE 2.0　PF管内</t>
    <rPh sb="9" eb="11">
      <t>カンナイ</t>
    </rPh>
    <phoneticPr fontId="4"/>
  </si>
  <si>
    <t>EEF1.6-3C　ラック</t>
    <phoneticPr fontId="4"/>
  </si>
  <si>
    <t>EEF2.0-3C　天井内</t>
    <rPh sb="10" eb="12">
      <t>テンジョウ</t>
    </rPh>
    <rPh sb="12" eb="13">
      <t>ナイ</t>
    </rPh>
    <phoneticPr fontId="4"/>
  </si>
  <si>
    <t>EEF2.0-3C　PF管内</t>
    <rPh sb="12" eb="14">
      <t>カンナイ</t>
    </rPh>
    <phoneticPr fontId="4"/>
  </si>
  <si>
    <t>県P86</t>
    <rPh sb="0" eb="1">
      <t>ケン</t>
    </rPh>
    <phoneticPr fontId="3"/>
  </si>
  <si>
    <t>県P307</t>
    <rPh sb="0" eb="1">
      <t>ケン</t>
    </rPh>
    <phoneticPr fontId="3"/>
  </si>
  <si>
    <t>県P81</t>
    <rPh sb="0" eb="1">
      <t>ケン</t>
    </rPh>
    <phoneticPr fontId="3"/>
  </si>
  <si>
    <t>県P172</t>
    <rPh sb="0" eb="1">
      <t>ケン</t>
    </rPh>
    <phoneticPr fontId="3"/>
  </si>
  <si>
    <t>県P176</t>
    <rPh sb="0" eb="1">
      <t>ケン</t>
    </rPh>
    <phoneticPr fontId="3"/>
  </si>
  <si>
    <t>IE 2.0　管内</t>
    <rPh sb="7" eb="9">
      <t>カンナイ</t>
    </rPh>
    <phoneticPr fontId="4"/>
  </si>
  <si>
    <t>IE 5.5m㎡　管内</t>
    <rPh sb="9" eb="11">
      <t>カンナイ</t>
    </rPh>
    <phoneticPr fontId="4"/>
  </si>
  <si>
    <t>IE 8m㎡　管内</t>
    <rPh sb="7" eb="9">
      <t>カンナイ</t>
    </rPh>
    <phoneticPr fontId="4"/>
  </si>
  <si>
    <t>IE 14m㎡　管内</t>
    <rPh sb="8" eb="10">
      <t>カンナイ</t>
    </rPh>
    <phoneticPr fontId="4"/>
  </si>
  <si>
    <t>E31　隠蔽</t>
    <rPh sb="4" eb="6">
      <t>インペイ</t>
    </rPh>
    <phoneticPr fontId="4"/>
  </si>
  <si>
    <t>E31　露出</t>
    <rPh sb="4" eb="6">
      <t>ロシュツ</t>
    </rPh>
    <phoneticPr fontId="4"/>
  </si>
  <si>
    <t>E75　隠蔽</t>
    <rPh sb="4" eb="6">
      <t>インペイ</t>
    </rPh>
    <phoneticPr fontId="4"/>
  </si>
  <si>
    <t>E75　露出</t>
    <rPh sb="4" eb="6">
      <t>ロシュツ</t>
    </rPh>
    <phoneticPr fontId="4"/>
  </si>
  <si>
    <t>G28　露出塗装</t>
    <rPh sb="4" eb="6">
      <t>ロシュツ</t>
    </rPh>
    <rPh sb="6" eb="8">
      <t>トソウ</t>
    </rPh>
    <phoneticPr fontId="4"/>
  </si>
  <si>
    <t>G70　露出塗装</t>
    <rPh sb="4" eb="6">
      <t>ロシュツ</t>
    </rPh>
    <rPh sb="6" eb="8">
      <t>トソウ</t>
    </rPh>
    <phoneticPr fontId="4"/>
  </si>
  <si>
    <t>0.5㎡以上1㎡未満　SS</t>
    <rPh sb="4" eb="6">
      <t>イジョウ</t>
    </rPh>
    <phoneticPr fontId="12"/>
  </si>
  <si>
    <t>0.5㎡以上1㎡未満　WPｰSUS</t>
    <rPh sb="4" eb="6">
      <t>イジョウ</t>
    </rPh>
    <phoneticPr fontId="12"/>
  </si>
  <si>
    <t>電動機接続</t>
    <rPh sb="0" eb="3">
      <t>デンドウキ</t>
    </rPh>
    <rPh sb="3" eb="5">
      <t>セツゾク</t>
    </rPh>
    <phoneticPr fontId="7"/>
  </si>
  <si>
    <t>F2･30　ビニル被覆防水</t>
    <rPh sb="9" eb="11">
      <t>ヒフク</t>
    </rPh>
    <rPh sb="11" eb="13">
      <t>ボウスイ</t>
    </rPh>
    <phoneticPr fontId="4"/>
  </si>
  <si>
    <t>F2･38　ビニル被覆防水</t>
    <rPh sb="9" eb="11">
      <t>ヒフク</t>
    </rPh>
    <rPh sb="11" eb="13">
      <t>ボウスイ</t>
    </rPh>
    <phoneticPr fontId="4"/>
  </si>
  <si>
    <t>電動機結線</t>
    <rPh sb="0" eb="3">
      <t>デンドウキ</t>
    </rPh>
    <rPh sb="3" eb="5">
      <t>ケッセン</t>
    </rPh>
    <phoneticPr fontId="13"/>
  </si>
  <si>
    <t>直入</t>
    <rPh sb="0" eb="1">
      <t>ジカ</t>
    </rPh>
    <rPh sb="1" eb="2">
      <t>イ</t>
    </rPh>
    <phoneticPr fontId="12"/>
  </si>
  <si>
    <t>E25　隠蔽</t>
    <rPh sb="4" eb="6">
      <t>インペイ</t>
    </rPh>
    <phoneticPr fontId="4"/>
  </si>
  <si>
    <t>G22　露出塗装</t>
    <rPh sb="4" eb="6">
      <t>ロシュツ</t>
    </rPh>
    <rPh sb="6" eb="8">
      <t>トソウ</t>
    </rPh>
    <phoneticPr fontId="4"/>
  </si>
  <si>
    <t>G36　露出塗装</t>
    <rPh sb="4" eb="6">
      <t>ロシュツ</t>
    </rPh>
    <rPh sb="6" eb="8">
      <t>トソウ</t>
    </rPh>
    <phoneticPr fontId="4"/>
  </si>
  <si>
    <t>県P89</t>
    <rPh sb="0" eb="1">
      <t>ケン</t>
    </rPh>
    <phoneticPr fontId="3"/>
  </si>
  <si>
    <t>土工事</t>
    <rPh sb="0" eb="1">
      <t>ド</t>
    </rPh>
    <rPh sb="1" eb="3">
      <t>コウジ</t>
    </rPh>
    <phoneticPr fontId="4"/>
  </si>
  <si>
    <t>根切り　機械</t>
    <rPh sb="0" eb="2">
      <t>ネキ</t>
    </rPh>
    <rPh sb="4" eb="6">
      <t>キカイ</t>
    </rPh>
    <phoneticPr fontId="4"/>
  </si>
  <si>
    <t>m3</t>
  </si>
  <si>
    <t>m3</t>
    <phoneticPr fontId="4"/>
  </si>
  <si>
    <t>埋め戻し　機械</t>
    <rPh sb="0" eb="1">
      <t>ウ</t>
    </rPh>
    <rPh sb="2" eb="3">
      <t>モド</t>
    </rPh>
    <rPh sb="5" eb="7">
      <t>キカイ</t>
    </rPh>
    <phoneticPr fontId="4"/>
  </si>
  <si>
    <t>砕石</t>
    <rPh sb="0" eb="2">
      <t>サイセキ</t>
    </rPh>
    <phoneticPr fontId="4"/>
  </si>
  <si>
    <t>県P183</t>
    <rPh sb="0" eb="1">
      <t>ケン</t>
    </rPh>
    <phoneticPr fontId="3"/>
  </si>
  <si>
    <t>残土処分　人力</t>
    <rPh sb="0" eb="2">
      <t>ザンド</t>
    </rPh>
    <rPh sb="2" eb="4">
      <t>ショブン</t>
    </rPh>
    <rPh sb="5" eb="7">
      <t>ジンリキ</t>
    </rPh>
    <phoneticPr fontId="4"/>
  </si>
  <si>
    <t>IE 38m㎡　管内</t>
    <rPh sb="8" eb="10">
      <t>カンナイ</t>
    </rPh>
    <phoneticPr fontId="4"/>
  </si>
  <si>
    <t>IE 60m㎡　管内</t>
    <rPh sb="8" eb="10">
      <t>カンナイ</t>
    </rPh>
    <phoneticPr fontId="4"/>
  </si>
  <si>
    <t>導入線</t>
    <rPh sb="0" eb="2">
      <t>ドウニュウ</t>
    </rPh>
    <rPh sb="2" eb="3">
      <t>セン</t>
    </rPh>
    <phoneticPr fontId="12"/>
  </si>
  <si>
    <t>管内</t>
  </si>
  <si>
    <t>県P168</t>
  </si>
  <si>
    <t>県P168</t>
    <rPh sb="0" eb="1">
      <t>ケン</t>
    </rPh>
    <phoneticPr fontId="3"/>
  </si>
  <si>
    <t>導入線</t>
  </si>
  <si>
    <t>PF管内</t>
    <rPh sb="2" eb="4">
      <t>カンナイ</t>
    </rPh>
    <phoneticPr fontId="4"/>
  </si>
  <si>
    <t>6kV　CET22m㎡　管内</t>
    <rPh sb="12" eb="14">
      <t>カンナイ</t>
    </rPh>
    <phoneticPr fontId="4"/>
  </si>
  <si>
    <t>県P110</t>
    <rPh sb="0" eb="1">
      <t>ケン</t>
    </rPh>
    <phoneticPr fontId="3"/>
  </si>
  <si>
    <t>Ｂ</t>
    <phoneticPr fontId="4"/>
  </si>
  <si>
    <t>Ｃ</t>
    <phoneticPr fontId="4"/>
  </si>
  <si>
    <t>屋外</t>
    <rPh sb="0" eb="2">
      <t>オクガイ</t>
    </rPh>
    <phoneticPr fontId="13"/>
  </si>
  <si>
    <t>構内配電線路</t>
    <rPh sb="0" eb="2">
      <t>コウナイ</t>
    </rPh>
    <rPh sb="2" eb="4">
      <t>ハイデン</t>
    </rPh>
    <rPh sb="4" eb="6">
      <t>センロ</t>
    </rPh>
    <phoneticPr fontId="3"/>
  </si>
  <si>
    <t>構内通信線路</t>
    <rPh sb="0" eb="2">
      <t>コウナイ</t>
    </rPh>
    <rPh sb="2" eb="4">
      <t>ツウシン</t>
    </rPh>
    <rPh sb="4" eb="6">
      <t>センロ</t>
    </rPh>
    <phoneticPr fontId="3"/>
  </si>
  <si>
    <t>県P210</t>
    <rPh sb="0" eb="1">
      <t>ケン</t>
    </rPh>
    <phoneticPr fontId="3"/>
  </si>
  <si>
    <t>県P211</t>
    <rPh sb="0" eb="1">
      <t>ケン</t>
    </rPh>
    <phoneticPr fontId="3"/>
  </si>
  <si>
    <t>校舎</t>
    <rPh sb="0" eb="2">
      <t>コウシャ</t>
    </rPh>
    <phoneticPr fontId="13"/>
  </si>
  <si>
    <t>プール</t>
    <phoneticPr fontId="13"/>
  </si>
  <si>
    <t>情報表示設備</t>
    <rPh sb="0" eb="4">
      <t>ジョウホウヒョウジ</t>
    </rPh>
    <rPh sb="4" eb="6">
      <t>セツビ</t>
    </rPh>
    <phoneticPr fontId="3"/>
  </si>
  <si>
    <t>映像・音響設備</t>
    <rPh sb="0" eb="2">
      <t>エイゾウ</t>
    </rPh>
    <rPh sb="3" eb="5">
      <t>オンキョウ</t>
    </rPh>
    <rPh sb="5" eb="7">
      <t>セツビ</t>
    </rPh>
    <phoneticPr fontId="3"/>
  </si>
  <si>
    <t>拡声設備</t>
    <rPh sb="0" eb="2">
      <t>カクセイ</t>
    </rPh>
    <rPh sb="2" eb="4">
      <t>セツビ</t>
    </rPh>
    <phoneticPr fontId="3"/>
  </si>
  <si>
    <t>やまと学園建設工事（電気設備工事）</t>
    <rPh sb="5" eb="7">
      <t>ケンセツ</t>
    </rPh>
    <phoneticPr fontId="3"/>
  </si>
  <si>
    <t>番号</t>
    <phoneticPr fontId="3"/>
  </si>
  <si>
    <t>名称</t>
    <phoneticPr fontId="3"/>
  </si>
  <si>
    <t>種別寸法</t>
    <phoneticPr fontId="3"/>
  </si>
  <si>
    <t>員数</t>
    <phoneticPr fontId="3"/>
  </si>
  <si>
    <t>呼称</t>
    <phoneticPr fontId="3"/>
  </si>
  <si>
    <t>単価</t>
    <phoneticPr fontId="3"/>
  </si>
  <si>
    <t>金額</t>
    <phoneticPr fontId="3"/>
  </si>
  <si>
    <t>摘要</t>
    <phoneticPr fontId="3"/>
  </si>
  <si>
    <t>Ⅰ</t>
    <phoneticPr fontId="3"/>
  </si>
  <si>
    <t>直接工事費</t>
    <rPh sb="4" eb="5">
      <t>ヒ</t>
    </rPh>
    <phoneticPr fontId="3"/>
  </si>
  <si>
    <t xml:space="preserve"> </t>
  </si>
  <si>
    <t>Ⅱ</t>
    <phoneticPr fontId="3"/>
  </si>
  <si>
    <t>共通仮設費</t>
  </si>
  <si>
    <t>現場管理費</t>
    <rPh sb="2" eb="4">
      <t>カンリ</t>
    </rPh>
    <phoneticPr fontId="3"/>
  </si>
  <si>
    <t>一般管理費</t>
  </si>
  <si>
    <t>工事価格  計</t>
  </si>
  <si>
    <t>積　算　内　訳　書</t>
    <rPh sb="0" eb="1">
      <t>セキ</t>
    </rPh>
    <rPh sb="2" eb="3">
      <t>サン</t>
    </rPh>
    <rPh sb="4" eb="5">
      <t>ウチ</t>
    </rPh>
    <rPh sb="6" eb="7">
      <t>ヤク</t>
    </rPh>
    <rPh sb="8" eb="9">
      <t>ショ</t>
    </rPh>
    <phoneticPr fontId="27"/>
  </si>
  <si>
    <t>工事名</t>
    <rPh sb="0" eb="2">
      <t>コウジ</t>
    </rPh>
    <rPh sb="2" eb="3">
      <t>メイ</t>
    </rPh>
    <phoneticPr fontId="27"/>
  </si>
  <si>
    <t>　　　住所</t>
    <rPh sb="3" eb="5">
      <t>ジュウショ</t>
    </rPh>
    <phoneticPr fontId="27"/>
  </si>
  <si>
    <t>　　　商号又は名称</t>
    <rPh sb="3" eb="5">
      <t>ショウゴウ</t>
    </rPh>
    <rPh sb="5" eb="6">
      <t>マタ</t>
    </rPh>
    <rPh sb="7" eb="9">
      <t>メイショウ</t>
    </rPh>
    <phoneticPr fontId="27"/>
  </si>
  <si>
    <t>　　　代表者氏名</t>
    <rPh sb="3" eb="6">
      <t>ダイヒョウシャ</t>
    </rPh>
    <rPh sb="6" eb="8">
      <t>シメイ</t>
    </rPh>
    <phoneticPr fontId="27"/>
  </si>
  <si>
    <t>印</t>
    <phoneticPr fontId="3"/>
  </si>
  <si>
    <t>工　　　　事　　　　名</t>
  </si>
  <si>
    <t>内　　　　　　　　　　訳</t>
  </si>
  <si>
    <t>やまと学園建設工事（電気設備工事）</t>
    <phoneticPr fontId="27"/>
  </si>
  <si>
    <t>　　うち材料費</t>
  </si>
  <si>
    <t>　　うち労務費</t>
  </si>
  <si>
    <t>　　うち現場労働者の</t>
  </si>
  <si>
    <t>　　法定福利費の事業主負担額※</t>
  </si>
  <si>
    <t>　　うち建退共制度の掛金</t>
  </si>
  <si>
    <t>　　工事原価のうち安全衛生経費</t>
  </si>
  <si>
    <t>※営繕系工事の場合、「工事原価のうち現場労働者の法定福利費の事業主負担額」を記載すること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</si>
</sst>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¥&quot;#,##0;&quot;¥&quot;\-#,##0"/>
    <numFmt numFmtId="6" formatCode="&quot;¥&quot;#,##0;[Red]&quot;¥&quot;\-#,##0"/>
    <numFmt numFmtId="43" formatCode="_ * #,##0.00_ ;_ * \-#,##0.00_ ;_ * &quot;-&quot;??_ ;_ @_ "/>
    <numFmt numFmtId="176" formatCode="#,##0.0;[Red]\-#,##0.0"/>
    <numFmt numFmtId="177" formatCode="#,##0.00_ ;[Red]\-#,##0.00\ "/>
    <numFmt numFmtId="178" formatCode="#,##0.0_ ;[Red]\-#,##0.0\ "/>
    <numFmt numFmtId="179" formatCode="&quot;¥&quot;#,##0;[Red]&quot;¥&quot;#,##0"/>
    <numFmt numFmtId="180" formatCode="#,##0.00_);[Red]\(#,##0.00\)"/>
    <numFmt numFmtId="181" formatCode="#,###"/>
    <numFmt numFmtId="182" formatCode="#,##0;\-#,##0;&quot;-&quot;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#,##0_ ;[Red]\-#,##0\ "/>
    <numFmt numFmtId="186" formatCode="#,##0.0_);[Red]\(#,##0.0\)"/>
    <numFmt numFmtId="187" formatCode="0&quot;km&quot;"/>
    <numFmt numFmtId="188" formatCode="@&quot;車&quot;"/>
    <numFmt numFmtId="189" formatCode="0.0&quot;km&quot;"/>
    <numFmt numFmtId="190" formatCode="0.0"/>
    <numFmt numFmtId="191" formatCode="#,##0_ "/>
    <numFmt numFmtId="192" formatCode="#,##0.0_ "/>
    <numFmt numFmtId="193" formatCode="#,##0_);[Red]\(#,##0\)"/>
    <numFmt numFmtId="194" formatCode="0_ "/>
    <numFmt numFmtId="195" formatCode="#,##0.00_ "/>
    <numFmt numFmtId="196" formatCode="\(0.00\)"/>
  </numFmts>
  <fonts count="5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Osaka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indexed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明朝"/>
      <family val="1"/>
      <charset val="128"/>
    </font>
    <font>
      <sz val="12"/>
      <name val="ＭＳ Ｐ明朝"/>
      <family val="1"/>
      <charset val="128"/>
    </font>
    <font>
      <sz val="26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2"/>
      <name val="ＭＳ 明朝"/>
      <family val="1"/>
      <charset val="128"/>
    </font>
    <font>
      <sz val="20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</font>
    <font>
      <sz val="11"/>
      <name val="ＭＳ 明朝"/>
      <family val="1"/>
    </font>
    <font>
      <sz val="9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57">
    <xf numFmtId="0" fontId="0" fillId="0" borderId="0"/>
    <xf numFmtId="181" fontId="14" fillId="0" borderId="1"/>
    <xf numFmtId="182" fontId="15" fillId="0" borderId="0" applyFill="0" applyBorder="0" applyAlignment="0"/>
    <xf numFmtId="38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8" fillId="0" borderId="2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7" fillId="0" borderId="0"/>
    <xf numFmtId="0" fontId="17" fillId="2" borderId="0" applyNumberFormat="0" applyFont="0" applyBorder="0" applyAlignment="0"/>
    <xf numFmtId="0" fontId="19" fillId="3" borderId="0" applyNumberFormat="0" applyBorder="0" applyAlignment="0" applyProtection="0"/>
    <xf numFmtId="0" fontId="17" fillId="4" borderId="0" applyNumberFormat="0" applyBorder="0" applyProtection="0">
      <alignment vertical="top" wrapText="1"/>
    </xf>
    <xf numFmtId="49" fontId="17" fillId="5" borderId="0" applyFont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9" fillId="0" borderId="0"/>
    <xf numFmtId="38" fontId="21" fillId="0" borderId="4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7" fillId="0" borderId="0"/>
    <xf numFmtId="0" fontId="12" fillId="0" borderId="0"/>
    <xf numFmtId="0" fontId="12" fillId="0" borderId="0"/>
    <xf numFmtId="0" fontId="22" fillId="0" borderId="0"/>
    <xf numFmtId="0" fontId="23" fillId="0" borderId="0"/>
    <xf numFmtId="0" fontId="7" fillId="0" borderId="0"/>
    <xf numFmtId="0" fontId="23" fillId="0" borderId="0"/>
    <xf numFmtId="0" fontId="24" fillId="0" borderId="0"/>
    <xf numFmtId="0" fontId="7" fillId="0" borderId="0">
      <alignment vertical="center"/>
    </xf>
    <xf numFmtId="0" fontId="7" fillId="0" borderId="0"/>
    <xf numFmtId="0" fontId="9" fillId="0" borderId="0"/>
    <xf numFmtId="0" fontId="2" fillId="0" borderId="0"/>
    <xf numFmtId="0" fontId="1" fillId="0" borderId="0">
      <alignment vertical="center"/>
    </xf>
    <xf numFmtId="0" fontId="40" fillId="0" borderId="4"/>
    <xf numFmtId="9" fontId="2" fillId="0" borderId="0" applyFont="0" applyFill="0" applyBorder="0" applyAlignment="0" applyProtection="0"/>
    <xf numFmtId="0" fontId="2" fillId="0" borderId="0"/>
    <xf numFmtId="6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50" fillId="0" borderId="0"/>
    <xf numFmtId="38" fontId="51" fillId="0" borderId="0" applyFont="0" applyFill="0" applyBorder="0" applyAlignment="0" applyProtection="0"/>
    <xf numFmtId="0" fontId="50" fillId="0" borderId="0"/>
    <xf numFmtId="6" fontId="50" fillId="0" borderId="0" applyFont="0" applyFill="0" applyBorder="0" applyAlignment="0" applyProtection="0"/>
  </cellStyleXfs>
  <cellXfs count="1112">
    <xf numFmtId="0" fontId="0" fillId="0" borderId="0" xfId="0"/>
    <xf numFmtId="0" fontId="5" fillId="0" borderId="0" xfId="42" applyFont="1">
      <alignment vertical="center"/>
    </xf>
    <xf numFmtId="38" fontId="5" fillId="0" borderId="0" xfId="42" applyNumberFormat="1" applyFont="1">
      <alignment vertical="center"/>
    </xf>
    <xf numFmtId="38" fontId="5" fillId="0" borderId="0" xfId="21" applyFont="1" applyFill="1" applyAlignment="1"/>
    <xf numFmtId="38" fontId="5" fillId="0" borderId="0" xfId="21" applyFont="1" applyFill="1" applyAlignment="1">
      <alignment horizontal="center"/>
    </xf>
    <xf numFmtId="0" fontId="5" fillId="0" borderId="0" xfId="42" applyFont="1" applyAlignment="1">
      <alignment horizontal="center" vertical="center"/>
    </xf>
    <xf numFmtId="0" fontId="25" fillId="0" borderId="0" xfId="42" applyFont="1">
      <alignment vertical="center"/>
    </xf>
    <xf numFmtId="0" fontId="5" fillId="0" borderId="5" xfId="42" applyFont="1" applyBorder="1">
      <alignment vertical="center"/>
    </xf>
    <xf numFmtId="0" fontId="6" fillId="0" borderId="13" xfId="42" applyFont="1" applyBorder="1">
      <alignment vertical="center"/>
    </xf>
    <xf numFmtId="38" fontId="6" fillId="0" borderId="14" xfId="21" applyFont="1" applyFill="1" applyBorder="1" applyAlignment="1">
      <alignment vertical="center"/>
    </xf>
    <xf numFmtId="38" fontId="6" fillId="0" borderId="15" xfId="21" applyFont="1" applyFill="1" applyBorder="1" applyAlignment="1">
      <alignment vertical="center"/>
    </xf>
    <xf numFmtId="38" fontId="6" fillId="0" borderId="15" xfId="21" applyFont="1" applyFill="1" applyBorder="1" applyAlignment="1">
      <alignment vertical="center" justifyLastLine="1"/>
    </xf>
    <xf numFmtId="38" fontId="5" fillId="0" borderId="0" xfId="20" applyFont="1" applyFill="1" applyAlignment="1">
      <alignment vertical="center"/>
    </xf>
    <xf numFmtId="0" fontId="5" fillId="0" borderId="0" xfId="42" quotePrefix="1" applyFont="1">
      <alignment vertical="center"/>
    </xf>
    <xf numFmtId="38" fontId="6" fillId="0" borderId="16" xfId="21" applyFont="1" applyFill="1" applyBorder="1" applyAlignment="1">
      <alignment vertical="center"/>
    </xf>
    <xf numFmtId="38" fontId="6" fillId="0" borderId="17" xfId="21" applyFont="1" applyFill="1" applyBorder="1" applyAlignment="1">
      <alignment horizontal="left" vertical="center"/>
    </xf>
    <xf numFmtId="38" fontId="6" fillId="0" borderId="18" xfId="21" applyFont="1" applyFill="1" applyBorder="1" applyAlignment="1">
      <alignment horizontal="left" vertical="center"/>
    </xf>
    <xf numFmtId="38" fontId="6" fillId="0" borderId="19" xfId="21" applyFont="1" applyFill="1" applyBorder="1" applyAlignment="1">
      <alignment horizontal="center" vertical="center"/>
    </xf>
    <xf numFmtId="38" fontId="6" fillId="0" borderId="20" xfId="21" applyFont="1" applyFill="1" applyBorder="1" applyAlignment="1">
      <alignment horizontal="center" vertical="center"/>
    </xf>
    <xf numFmtId="38" fontId="6" fillId="0" borderId="21" xfId="21" applyFont="1" applyFill="1" applyBorder="1" applyAlignment="1">
      <alignment horizontal="center" vertical="center"/>
    </xf>
    <xf numFmtId="38" fontId="6" fillId="0" borderId="12" xfId="21" applyFont="1" applyFill="1" applyBorder="1" applyAlignment="1">
      <alignment horizontal="center" vertical="center"/>
    </xf>
    <xf numFmtId="38" fontId="6" fillId="0" borderId="17" xfId="21" applyFont="1" applyFill="1" applyBorder="1" applyAlignment="1">
      <alignment horizontal="center" vertical="center"/>
    </xf>
    <xf numFmtId="38" fontId="6" fillId="0" borderId="18" xfId="21" applyFont="1" applyFill="1" applyBorder="1" applyAlignment="1">
      <alignment horizontal="center" vertical="center"/>
    </xf>
    <xf numFmtId="38" fontId="6" fillId="0" borderId="22" xfId="21" applyFont="1" applyFill="1" applyBorder="1" applyAlignment="1">
      <alignment horizontal="center" vertical="center"/>
    </xf>
    <xf numFmtId="38" fontId="6" fillId="0" borderId="23" xfId="21" applyFont="1" applyFill="1" applyBorder="1" applyAlignment="1">
      <alignment vertical="center"/>
    </xf>
    <xf numFmtId="38" fontId="10" fillId="0" borderId="14" xfId="21" applyFont="1" applyFill="1" applyBorder="1" applyAlignment="1">
      <alignment vertical="center"/>
    </xf>
    <xf numFmtId="38" fontId="6" fillId="0" borderId="14" xfId="21" applyFont="1" applyFill="1" applyBorder="1" applyAlignment="1">
      <alignment horizontal="center" vertical="center"/>
    </xf>
    <xf numFmtId="49" fontId="10" fillId="0" borderId="15" xfId="21" applyNumberFormat="1" applyFont="1" applyFill="1" applyBorder="1" applyAlignment="1">
      <alignment vertical="center"/>
    </xf>
    <xf numFmtId="38" fontId="6" fillId="0" borderId="15" xfId="21" applyFont="1" applyFill="1" applyBorder="1" applyAlignment="1">
      <alignment horizontal="center" vertical="center"/>
    </xf>
    <xf numFmtId="38" fontId="10" fillId="0" borderId="15" xfId="21" applyFont="1" applyFill="1" applyBorder="1" applyAlignment="1">
      <alignment vertical="center" justifyLastLine="1"/>
    </xf>
    <xf numFmtId="38" fontId="6" fillId="0" borderId="15" xfId="21" applyFont="1" applyFill="1" applyBorder="1" applyAlignment="1">
      <alignment horizontal="center" vertical="center" justifyLastLine="1"/>
    </xf>
    <xf numFmtId="38" fontId="10" fillId="0" borderId="23" xfId="21" applyFont="1" applyFill="1" applyBorder="1" applyAlignment="1">
      <alignment vertical="center"/>
    </xf>
    <xf numFmtId="38" fontId="6" fillId="0" borderId="23" xfId="21" applyFont="1" applyFill="1" applyBorder="1" applyAlignment="1">
      <alignment horizontal="center" vertical="center"/>
    </xf>
    <xf numFmtId="49" fontId="10" fillId="0" borderId="23" xfId="21" applyNumberFormat="1" applyFont="1" applyFill="1" applyBorder="1" applyAlignment="1">
      <alignment vertical="center"/>
    </xf>
    <xf numFmtId="49" fontId="10" fillId="0" borderId="16" xfId="21" applyNumberFormat="1" applyFont="1" applyFill="1" applyBorder="1" applyAlignment="1">
      <alignment vertical="center"/>
    </xf>
    <xf numFmtId="38" fontId="6" fillId="0" borderId="16" xfId="21" applyFont="1" applyFill="1" applyBorder="1" applyAlignment="1">
      <alignment horizontal="center" vertical="center"/>
    </xf>
    <xf numFmtId="38" fontId="6" fillId="0" borderId="13" xfId="21" applyFont="1" applyFill="1" applyBorder="1" applyAlignment="1">
      <alignment vertical="center"/>
    </xf>
    <xf numFmtId="38" fontId="6" fillId="0" borderId="17" xfId="21" applyFont="1" applyFill="1" applyBorder="1" applyAlignment="1">
      <alignment vertical="center"/>
    </xf>
    <xf numFmtId="38" fontId="6" fillId="0" borderId="18" xfId="21" applyFont="1" applyFill="1" applyBorder="1" applyAlignment="1">
      <alignment vertical="center"/>
    </xf>
    <xf numFmtId="0" fontId="10" fillId="0" borderId="15" xfId="42" applyFont="1" applyBorder="1">
      <alignment vertical="center"/>
    </xf>
    <xf numFmtId="38" fontId="6" fillId="0" borderId="19" xfId="21" applyFont="1" applyFill="1" applyBorder="1" applyAlignment="1">
      <alignment vertical="center"/>
    </xf>
    <xf numFmtId="38" fontId="6" fillId="0" borderId="20" xfId="21" applyFont="1" applyFill="1" applyBorder="1" applyAlignment="1">
      <alignment vertical="center"/>
    </xf>
    <xf numFmtId="38" fontId="6" fillId="0" borderId="0" xfId="21" applyFont="1" applyFill="1" applyBorder="1" applyAlignment="1">
      <alignment vertical="center"/>
    </xf>
    <xf numFmtId="38" fontId="10" fillId="0" borderId="14" xfId="21" applyFont="1" applyFill="1" applyBorder="1" applyAlignment="1">
      <alignment vertical="center" wrapText="1"/>
    </xf>
    <xf numFmtId="38" fontId="10" fillId="0" borderId="15" xfId="21" applyFont="1" applyFill="1" applyBorder="1" applyAlignment="1">
      <alignment vertical="center"/>
    </xf>
    <xf numFmtId="0" fontId="6" fillId="0" borderId="24" xfId="21" applyNumberFormat="1" applyFont="1" applyFill="1" applyBorder="1" applyAlignment="1">
      <alignment horizontal="center" vertical="center"/>
    </xf>
    <xf numFmtId="0" fontId="6" fillId="0" borderId="25" xfId="21" applyNumberFormat="1" applyFont="1" applyFill="1" applyBorder="1" applyAlignment="1">
      <alignment horizontal="center" vertical="center"/>
    </xf>
    <xf numFmtId="0" fontId="6" fillId="0" borderId="24" xfId="21" quotePrefix="1" applyNumberFormat="1" applyFont="1" applyFill="1" applyBorder="1" applyAlignment="1">
      <alignment horizontal="center" vertical="center"/>
    </xf>
    <xf numFmtId="0" fontId="6" fillId="0" borderId="25" xfId="21" quotePrefix="1" applyNumberFormat="1" applyFont="1" applyFill="1" applyBorder="1" applyAlignment="1">
      <alignment horizontal="center" vertical="center"/>
    </xf>
    <xf numFmtId="38" fontId="6" fillId="0" borderId="26" xfId="21" applyFont="1" applyFill="1" applyBorder="1" applyAlignment="1">
      <alignment horizontal="left" vertical="center"/>
    </xf>
    <xf numFmtId="38" fontId="6" fillId="0" borderId="9" xfId="21" applyFont="1" applyFill="1" applyBorder="1" applyAlignment="1">
      <alignment horizontal="left" vertical="center"/>
    </xf>
    <xf numFmtId="38" fontId="6" fillId="0" borderId="23" xfId="21" applyFont="1" applyFill="1" applyBorder="1" applyAlignment="1">
      <alignment vertical="center" justifyLastLine="1"/>
    </xf>
    <xf numFmtId="38" fontId="6" fillId="0" borderId="26" xfId="21" applyFont="1" applyFill="1" applyBorder="1" applyAlignment="1">
      <alignment horizontal="center" vertical="center"/>
    </xf>
    <xf numFmtId="38" fontId="6" fillId="0" borderId="9" xfId="21" applyFont="1" applyFill="1" applyBorder="1" applyAlignment="1">
      <alignment horizontal="center" vertical="center"/>
    </xf>
    <xf numFmtId="38" fontId="6" fillId="0" borderId="27" xfId="21" applyFont="1" applyFill="1" applyBorder="1" applyAlignment="1">
      <alignment horizontal="distributed" vertical="center" justifyLastLine="1"/>
    </xf>
    <xf numFmtId="38" fontId="6" fillId="0" borderId="28" xfId="21" applyFont="1" applyFill="1" applyBorder="1" applyAlignment="1">
      <alignment horizontal="distributed" vertical="center" justifyLastLine="1"/>
    </xf>
    <xf numFmtId="0" fontId="6" fillId="0" borderId="29" xfId="21" applyNumberFormat="1" applyFont="1" applyFill="1" applyBorder="1" applyAlignment="1">
      <alignment horizontal="center" vertical="center"/>
    </xf>
    <xf numFmtId="38" fontId="6" fillId="0" borderId="30" xfId="21" applyFont="1" applyFill="1" applyBorder="1" applyAlignment="1">
      <alignment vertical="center"/>
    </xf>
    <xf numFmtId="38" fontId="10" fillId="0" borderId="30" xfId="21" applyFont="1" applyFill="1" applyBorder="1" applyAlignment="1">
      <alignment vertical="center"/>
    </xf>
    <xf numFmtId="38" fontId="6" fillId="0" borderId="30" xfId="21" applyFont="1" applyFill="1" applyBorder="1" applyAlignment="1">
      <alignment horizontal="center" vertical="center"/>
    </xf>
    <xf numFmtId="0" fontId="6" fillId="0" borderId="25" xfId="43" applyFont="1" applyBorder="1" applyAlignment="1">
      <alignment horizontal="center" vertical="center"/>
    </xf>
    <xf numFmtId="0" fontId="6" fillId="0" borderId="15" xfId="43" applyFont="1" applyBorder="1" applyAlignment="1">
      <alignment vertical="center"/>
    </xf>
    <xf numFmtId="0" fontId="6" fillId="0" borderId="31" xfId="21" applyNumberFormat="1" applyFont="1" applyFill="1" applyBorder="1" applyAlignment="1">
      <alignment horizontal="center" vertical="center"/>
    </xf>
    <xf numFmtId="38" fontId="10" fillId="0" borderId="23" xfId="21" applyFont="1" applyFill="1" applyBorder="1" applyAlignment="1">
      <alignment vertical="center" wrapText="1"/>
    </xf>
    <xf numFmtId="38" fontId="6" fillId="0" borderId="15" xfId="21" applyFont="1" applyFill="1" applyBorder="1" applyAlignment="1">
      <alignment horizontal="left" vertical="center"/>
    </xf>
    <xf numFmtId="38" fontId="10" fillId="0" borderId="15" xfId="21" applyFont="1" applyFill="1" applyBorder="1" applyAlignment="1">
      <alignment vertical="center" wrapText="1"/>
    </xf>
    <xf numFmtId="0" fontId="6" fillId="0" borderId="14" xfId="42" applyFont="1" applyBorder="1">
      <alignment vertical="center"/>
    </xf>
    <xf numFmtId="38" fontId="6" fillId="0" borderId="32" xfId="21" applyFont="1" applyFill="1" applyBorder="1" applyAlignment="1">
      <alignment vertical="center"/>
    </xf>
    <xf numFmtId="0" fontId="6" fillId="0" borderId="33" xfId="21" applyNumberFormat="1" applyFont="1" applyFill="1" applyBorder="1" applyAlignment="1">
      <alignment horizontal="center" vertical="center"/>
    </xf>
    <xf numFmtId="38" fontId="10" fillId="0" borderId="16" xfId="21" applyFont="1" applyFill="1" applyBorder="1" applyAlignment="1">
      <alignment vertical="center"/>
    </xf>
    <xf numFmtId="38" fontId="6" fillId="0" borderId="34" xfId="21" applyFont="1" applyFill="1" applyBorder="1" applyAlignment="1">
      <alignment vertical="center"/>
    </xf>
    <xf numFmtId="38" fontId="6" fillId="0" borderId="19" xfId="21" applyFont="1" applyFill="1" applyBorder="1" applyAlignment="1">
      <alignment horizontal="left" vertical="center"/>
    </xf>
    <xf numFmtId="38" fontId="6" fillId="0" borderId="20" xfId="21" applyFont="1" applyFill="1" applyBorder="1" applyAlignment="1">
      <alignment horizontal="left" vertical="center"/>
    </xf>
    <xf numFmtId="38" fontId="10" fillId="0" borderId="16" xfId="21" applyFont="1" applyFill="1" applyBorder="1" applyAlignment="1">
      <alignment vertical="center" wrapText="1"/>
    </xf>
    <xf numFmtId="38" fontId="6" fillId="0" borderId="21" xfId="21" applyFont="1" applyFill="1" applyBorder="1" applyAlignment="1">
      <alignment vertical="center"/>
    </xf>
    <xf numFmtId="38" fontId="6" fillId="0" borderId="12" xfId="21" applyFont="1" applyFill="1" applyBorder="1" applyAlignment="1">
      <alignment vertical="center"/>
    </xf>
    <xf numFmtId="38" fontId="6" fillId="0" borderId="35" xfId="21" applyFont="1" applyFill="1" applyBorder="1" applyAlignment="1">
      <alignment vertical="center"/>
    </xf>
    <xf numFmtId="56" fontId="6" fillId="0" borderId="25" xfId="21" quotePrefix="1" applyNumberFormat="1" applyFont="1" applyFill="1" applyBorder="1" applyAlignment="1">
      <alignment horizontal="center" vertical="center"/>
    </xf>
    <xf numFmtId="38" fontId="6" fillId="0" borderId="22" xfId="21" applyFont="1" applyFill="1" applyBorder="1" applyAlignment="1">
      <alignment horizontal="left" vertical="center"/>
    </xf>
    <xf numFmtId="38" fontId="6" fillId="0" borderId="8" xfId="21" applyFont="1" applyFill="1" applyBorder="1" applyAlignment="1">
      <alignment horizontal="left" vertical="center"/>
    </xf>
    <xf numFmtId="38" fontId="6" fillId="0" borderId="16" xfId="21" applyFont="1" applyFill="1" applyBorder="1" applyAlignment="1">
      <alignment horizontal="left" vertical="center"/>
    </xf>
    <xf numFmtId="176" fontId="6" fillId="0" borderId="15" xfId="21" applyNumberFormat="1" applyFont="1" applyFill="1" applyBorder="1" applyAlignment="1">
      <alignment vertical="center"/>
    </xf>
    <xf numFmtId="38" fontId="6" fillId="0" borderId="23" xfId="21" applyFont="1" applyFill="1" applyBorder="1" applyAlignment="1">
      <alignment horizontal="left" vertical="center"/>
    </xf>
    <xf numFmtId="38" fontId="10" fillId="0" borderId="23" xfId="21" applyFont="1" applyFill="1" applyBorder="1" applyAlignment="1">
      <alignment vertical="center" justifyLastLine="1"/>
    </xf>
    <xf numFmtId="38" fontId="6" fillId="0" borderId="23" xfId="21" applyFont="1" applyFill="1" applyBorder="1" applyAlignment="1">
      <alignment horizontal="center" vertical="center" justifyLastLine="1"/>
    </xf>
    <xf numFmtId="38" fontId="6" fillId="0" borderId="26" xfId="21" applyFont="1" applyFill="1" applyBorder="1" applyAlignment="1">
      <alignment vertical="center"/>
    </xf>
    <xf numFmtId="38" fontId="6" fillId="0" borderId="9" xfId="21" applyFont="1" applyFill="1" applyBorder="1" applyAlignment="1">
      <alignment vertical="center"/>
    </xf>
    <xf numFmtId="38" fontId="6" fillId="0" borderId="17" xfId="21" applyFont="1" applyFill="1" applyBorder="1" applyAlignment="1">
      <alignment horizontal="left" vertical="center" shrinkToFit="1"/>
    </xf>
    <xf numFmtId="38" fontId="6" fillId="0" borderId="18" xfId="21" applyFont="1" applyFill="1" applyBorder="1" applyAlignment="1">
      <alignment horizontal="left" vertical="center" shrinkToFit="1"/>
    </xf>
    <xf numFmtId="0" fontId="6" fillId="0" borderId="0" xfId="42" applyFont="1">
      <alignment vertical="center"/>
    </xf>
    <xf numFmtId="0" fontId="6" fillId="0" borderId="30" xfId="42" applyFont="1" applyBorder="1">
      <alignment vertical="center"/>
    </xf>
    <xf numFmtId="38" fontId="6" fillId="0" borderId="0" xfId="21" applyFont="1" applyFill="1" applyBorder="1" applyAlignment="1">
      <alignment vertical="center" justifyLastLine="1"/>
    </xf>
    <xf numFmtId="0" fontId="6" fillId="0" borderId="31" xfId="21" quotePrefix="1" applyNumberFormat="1" applyFont="1" applyFill="1" applyBorder="1" applyAlignment="1">
      <alignment horizontal="center" vertical="center"/>
    </xf>
    <xf numFmtId="38" fontId="6" fillId="0" borderId="14" xfId="21" applyFont="1" applyFill="1" applyBorder="1" applyAlignment="1">
      <alignment vertical="center" justifyLastLine="1"/>
    </xf>
    <xf numFmtId="38" fontId="10" fillId="0" borderId="14" xfId="21" applyFont="1" applyFill="1" applyBorder="1" applyAlignment="1">
      <alignment vertical="center" justifyLastLine="1"/>
    </xf>
    <xf numFmtId="38" fontId="6" fillId="0" borderId="14" xfId="21" applyFont="1" applyFill="1" applyBorder="1" applyAlignment="1">
      <alignment horizontal="center" vertical="center" justifyLastLine="1"/>
    </xf>
    <xf numFmtId="38" fontId="6" fillId="0" borderId="13" xfId="21" applyFont="1" applyFill="1" applyBorder="1" applyAlignment="1">
      <alignment vertical="center" justifyLastLine="1"/>
    </xf>
    <xf numFmtId="38" fontId="6" fillId="0" borderId="36" xfId="21" applyFont="1" applyFill="1" applyBorder="1" applyAlignment="1">
      <alignment vertical="center" justifyLastLine="1"/>
    </xf>
    <xf numFmtId="0" fontId="6" fillId="0" borderId="24" xfId="43" applyFont="1" applyBorder="1" applyAlignment="1">
      <alignment horizontal="center" vertical="center"/>
    </xf>
    <xf numFmtId="0" fontId="6" fillId="0" borderId="23" xfId="43" applyFont="1" applyBorder="1" applyAlignment="1">
      <alignment vertical="center"/>
    </xf>
    <xf numFmtId="38" fontId="10" fillId="0" borderId="30" xfId="21" applyFont="1" applyFill="1" applyBorder="1" applyAlignment="1">
      <alignment vertical="center" wrapText="1"/>
    </xf>
    <xf numFmtId="0" fontId="6" fillId="0" borderId="23" xfId="42" applyFont="1" applyBorder="1">
      <alignment vertical="center"/>
    </xf>
    <xf numFmtId="0" fontId="10" fillId="0" borderId="23" xfId="42" applyFont="1" applyBorder="1">
      <alignment vertical="center"/>
    </xf>
    <xf numFmtId="38" fontId="6" fillId="0" borderId="19" xfId="21" quotePrefix="1" applyFont="1" applyFill="1" applyBorder="1" applyAlignment="1">
      <alignment horizontal="left" vertical="center"/>
    </xf>
    <xf numFmtId="38" fontId="6" fillId="0" borderId="19" xfId="21" quotePrefix="1" applyFont="1" applyFill="1" applyBorder="1" applyAlignment="1">
      <alignment vertical="center"/>
    </xf>
    <xf numFmtId="38" fontId="6" fillId="0" borderId="22" xfId="21" applyFont="1" applyFill="1" applyBorder="1" applyAlignment="1">
      <alignment vertical="center"/>
    </xf>
    <xf numFmtId="38" fontId="6" fillId="0" borderId="8" xfId="21" applyFont="1" applyFill="1" applyBorder="1" applyAlignment="1">
      <alignment vertical="center"/>
    </xf>
    <xf numFmtId="0" fontId="6" fillId="0" borderId="29" xfId="21" quotePrefix="1" applyNumberFormat="1" applyFont="1" applyFill="1" applyBorder="1" applyAlignment="1">
      <alignment horizontal="center" vertical="center"/>
    </xf>
    <xf numFmtId="0" fontId="6" fillId="0" borderId="33" xfId="43" applyFont="1" applyBorder="1" applyAlignment="1">
      <alignment horizontal="center" vertical="center"/>
    </xf>
    <xf numFmtId="0" fontId="6" fillId="0" borderId="16" xfId="43" applyFont="1" applyBorder="1" applyAlignment="1">
      <alignment vertical="center"/>
    </xf>
    <xf numFmtId="38" fontId="6" fillId="0" borderId="37" xfId="21" applyFont="1" applyFill="1" applyBorder="1" applyAlignment="1">
      <alignment vertical="center"/>
    </xf>
    <xf numFmtId="38" fontId="6" fillId="0" borderId="19" xfId="21" applyFont="1" applyFill="1" applyBorder="1" applyAlignment="1">
      <alignment horizontal="center" vertical="center" justifyLastLine="1"/>
    </xf>
    <xf numFmtId="38" fontId="35" fillId="0" borderId="23" xfId="21" applyFont="1" applyFill="1" applyBorder="1" applyAlignment="1">
      <alignment vertical="center"/>
    </xf>
    <xf numFmtId="38" fontId="6" fillId="0" borderId="16" xfId="21" applyFont="1" applyFill="1" applyBorder="1" applyAlignment="1">
      <alignment vertical="center" justifyLastLine="1"/>
    </xf>
    <xf numFmtId="0" fontId="10" fillId="0" borderId="16" xfId="42" applyFont="1" applyBorder="1">
      <alignment vertical="center"/>
    </xf>
    <xf numFmtId="0" fontId="6" fillId="0" borderId="33" xfId="21" quotePrefix="1" applyNumberFormat="1" applyFont="1" applyFill="1" applyBorder="1" applyAlignment="1">
      <alignment horizontal="center" vertical="center"/>
    </xf>
    <xf numFmtId="38" fontId="10" fillId="8" borderId="14" xfId="21" applyFont="1" applyFill="1" applyBorder="1" applyAlignment="1">
      <alignment vertical="center"/>
    </xf>
    <xf numFmtId="38" fontId="6" fillId="8" borderId="14" xfId="21" applyFont="1" applyFill="1" applyBorder="1" applyAlignment="1">
      <alignment horizontal="center" vertical="center"/>
    </xf>
    <xf numFmtId="0" fontId="28" fillId="0" borderId="0" xfId="35" applyFont="1" applyAlignment="1">
      <alignment horizontal="center" vertical="center"/>
    </xf>
    <xf numFmtId="0" fontId="30" fillId="0" borderId="39" xfId="35" applyFont="1" applyBorder="1" applyAlignment="1">
      <alignment vertical="center"/>
    </xf>
    <xf numFmtId="0" fontId="30" fillId="0" borderId="40" xfId="35" applyFont="1" applyBorder="1" applyAlignment="1">
      <alignment vertical="center"/>
    </xf>
    <xf numFmtId="38" fontId="6" fillId="8" borderId="14" xfId="21" applyFont="1" applyFill="1" applyBorder="1" applyAlignment="1">
      <alignment vertical="center"/>
    </xf>
    <xf numFmtId="0" fontId="30" fillId="0" borderId="0" xfId="35" applyFont="1" applyAlignment="1">
      <alignment vertical="center"/>
    </xf>
    <xf numFmtId="0" fontId="30" fillId="0" borderId="0" xfId="35" applyFont="1" applyAlignment="1">
      <alignment horizontal="right" vertical="center"/>
    </xf>
    <xf numFmtId="49" fontId="30" fillId="0" borderId="0" xfId="35" applyNumberFormat="1" applyFont="1" applyAlignment="1">
      <alignment vertical="center"/>
    </xf>
    <xf numFmtId="0" fontId="30" fillId="0" borderId="0" xfId="35" applyFont="1" applyAlignment="1">
      <alignment horizontal="center" vertical="center"/>
    </xf>
    <xf numFmtId="0" fontId="30" fillId="0" borderId="41" xfId="35" applyFont="1" applyBorder="1" applyAlignment="1">
      <alignment horizontal="left" vertical="center"/>
    </xf>
    <xf numFmtId="0" fontId="30" fillId="0" borderId="41" xfId="35" applyFont="1" applyBorder="1" applyAlignment="1">
      <alignment horizontal="center" vertical="center"/>
    </xf>
    <xf numFmtId="0" fontId="30" fillId="0" borderId="23" xfId="35" applyFont="1" applyBorder="1" applyAlignment="1">
      <alignment horizontal="center" vertical="center"/>
    </xf>
    <xf numFmtId="0" fontId="30" fillId="0" borderId="23" xfId="35" applyFont="1" applyBorder="1" applyAlignment="1">
      <alignment vertical="center"/>
    </xf>
    <xf numFmtId="0" fontId="30" fillId="0" borderId="16" xfId="35" applyFont="1" applyBorder="1" applyAlignment="1">
      <alignment vertical="center"/>
    </xf>
    <xf numFmtId="0" fontId="30" fillId="0" borderId="42" xfId="35" applyFont="1" applyBorder="1" applyAlignment="1">
      <alignment vertical="center"/>
    </xf>
    <xf numFmtId="0" fontId="30" fillId="0" borderId="43" xfId="35" applyFont="1" applyBorder="1" applyAlignment="1">
      <alignment horizontal="center" vertical="center"/>
    </xf>
    <xf numFmtId="38" fontId="30" fillId="0" borderId="43" xfId="35" applyNumberFormat="1" applyFont="1" applyBorder="1"/>
    <xf numFmtId="38" fontId="30" fillId="0" borderId="44" xfId="35" applyNumberFormat="1" applyFont="1" applyBorder="1"/>
    <xf numFmtId="38" fontId="30" fillId="0" borderId="45" xfId="35" applyNumberFormat="1" applyFont="1" applyBorder="1"/>
    <xf numFmtId="38" fontId="33" fillId="0" borderId="46" xfId="35" applyNumberFormat="1" applyFont="1" applyBorder="1"/>
    <xf numFmtId="0" fontId="30" fillId="0" borderId="47" xfId="35" applyFont="1" applyBorder="1" applyAlignment="1">
      <alignment vertical="center"/>
    </xf>
    <xf numFmtId="0" fontId="30" fillId="0" borderId="30" xfId="35" applyFont="1" applyBorder="1" applyAlignment="1">
      <alignment vertical="center"/>
    </xf>
    <xf numFmtId="0" fontId="30" fillId="0" borderId="4" xfId="35" applyFont="1" applyBorder="1" applyAlignment="1">
      <alignment horizontal="center" vertical="center"/>
    </xf>
    <xf numFmtId="38" fontId="30" fillId="0" borderId="4" xfId="35" applyNumberFormat="1" applyFont="1" applyBorder="1"/>
    <xf numFmtId="38" fontId="30" fillId="0" borderId="48" xfId="35" applyNumberFormat="1" applyFont="1" applyBorder="1"/>
    <xf numFmtId="38" fontId="30" fillId="0" borderId="49" xfId="35" applyNumberFormat="1" applyFont="1" applyBorder="1"/>
    <xf numFmtId="38" fontId="30" fillId="0" borderId="50" xfId="35" applyNumberFormat="1" applyFont="1" applyBorder="1"/>
    <xf numFmtId="38" fontId="30" fillId="0" borderId="51" xfId="35" applyNumberFormat="1" applyFont="1" applyBorder="1" applyAlignment="1">
      <alignment vertical="center"/>
    </xf>
    <xf numFmtId="38" fontId="30" fillId="0" borderId="15" xfId="35" applyNumberFormat="1" applyFont="1" applyBorder="1" applyAlignment="1">
      <alignment vertical="center"/>
    </xf>
    <xf numFmtId="0" fontId="30" fillId="6" borderId="4" xfId="35" applyFont="1" applyFill="1" applyBorder="1" applyAlignment="1">
      <alignment horizontal="center" vertical="center"/>
    </xf>
    <xf numFmtId="38" fontId="30" fillId="6" borderId="4" xfId="35" applyNumberFormat="1" applyFont="1" applyFill="1" applyBorder="1"/>
    <xf numFmtId="38" fontId="30" fillId="6" borderId="48" xfId="35" applyNumberFormat="1" applyFont="1" applyFill="1" applyBorder="1"/>
    <xf numFmtId="38" fontId="30" fillId="6" borderId="49" xfId="35" applyNumberFormat="1" applyFont="1" applyFill="1" applyBorder="1"/>
    <xf numFmtId="38" fontId="33" fillId="6" borderId="52" xfId="35" applyNumberFormat="1" applyFont="1" applyFill="1" applyBorder="1"/>
    <xf numFmtId="0" fontId="30" fillId="0" borderId="53" xfId="35" applyFont="1" applyBorder="1" applyAlignment="1">
      <alignment vertical="center"/>
    </xf>
    <xf numFmtId="0" fontId="30" fillId="0" borderId="14" xfId="35" applyFont="1" applyBorder="1" applyAlignment="1">
      <alignment vertical="center"/>
    </xf>
    <xf numFmtId="38" fontId="30" fillId="6" borderId="50" xfId="35" applyNumberFormat="1" applyFont="1" applyFill="1" applyBorder="1"/>
    <xf numFmtId="38" fontId="33" fillId="0" borderId="54" xfId="35" applyNumberFormat="1" applyFont="1" applyBorder="1"/>
    <xf numFmtId="0" fontId="30" fillId="0" borderId="55" xfId="35" applyFont="1" applyBorder="1" applyAlignment="1">
      <alignment horizontal="center" vertical="center"/>
    </xf>
    <xf numFmtId="38" fontId="30" fillId="0" borderId="55" xfId="35" applyNumberFormat="1" applyFont="1" applyBorder="1"/>
    <xf numFmtId="38" fontId="30" fillId="0" borderId="56" xfId="35" applyNumberFormat="1" applyFont="1" applyBorder="1"/>
    <xf numFmtId="38" fontId="30" fillId="0" borderId="57" xfId="35" applyNumberFormat="1" applyFont="1" applyBorder="1"/>
    <xf numFmtId="38" fontId="30" fillId="0" borderId="58" xfId="35" applyNumberFormat="1" applyFont="1" applyBorder="1"/>
    <xf numFmtId="38" fontId="29" fillId="0" borderId="58" xfId="35" applyNumberFormat="1" applyFont="1" applyBorder="1" applyAlignment="1">
      <alignment vertical="center"/>
    </xf>
    <xf numFmtId="38" fontId="29" fillId="0" borderId="59" xfId="35" applyNumberFormat="1" applyFont="1" applyBorder="1" applyAlignment="1">
      <alignment vertical="center"/>
    </xf>
    <xf numFmtId="38" fontId="30" fillId="0" borderId="60" xfId="35" applyNumberFormat="1" applyFont="1" applyBorder="1" applyAlignment="1">
      <alignment vertical="center"/>
    </xf>
    <xf numFmtId="38" fontId="30" fillId="0" borderId="16" xfId="35" applyNumberFormat="1" applyFont="1" applyBorder="1" applyAlignment="1">
      <alignment vertical="center"/>
    </xf>
    <xf numFmtId="0" fontId="30" fillId="6" borderId="15" xfId="35" applyFont="1" applyFill="1" applyBorder="1" applyAlignment="1">
      <alignment horizontal="center" vertical="center"/>
    </xf>
    <xf numFmtId="0" fontId="30" fillId="0" borderId="61" xfId="35" applyFont="1" applyBorder="1" applyAlignment="1">
      <alignment vertical="center"/>
    </xf>
    <xf numFmtId="0" fontId="30" fillId="0" borderId="62" xfId="35" applyFont="1" applyBorder="1" applyAlignment="1">
      <alignment horizontal="center" vertical="center" wrapText="1"/>
    </xf>
    <xf numFmtId="0" fontId="30" fillId="0" borderId="15" xfId="35" applyFont="1" applyBorder="1" applyAlignment="1">
      <alignment horizontal="center" vertical="center"/>
    </xf>
    <xf numFmtId="0" fontId="30" fillId="0" borderId="63" xfId="35" applyFont="1" applyBorder="1" applyAlignment="1">
      <alignment horizontal="center" vertical="center"/>
    </xf>
    <xf numFmtId="0" fontId="30" fillId="0" borderId="55" xfId="35" applyFont="1" applyBorder="1" applyAlignment="1">
      <alignment vertical="center"/>
    </xf>
    <xf numFmtId="0" fontId="30" fillId="0" borderId="63" xfId="35" applyFont="1" applyBorder="1" applyAlignment="1">
      <alignment horizontal="center" vertical="center" wrapText="1"/>
    </xf>
    <xf numFmtId="38" fontId="30" fillId="0" borderId="59" xfId="35" applyNumberFormat="1" applyFont="1" applyBorder="1" applyAlignment="1">
      <alignment vertical="center"/>
    </xf>
    <xf numFmtId="0" fontId="30" fillId="0" borderId="63" xfId="35" applyFont="1" applyBorder="1" applyAlignment="1">
      <alignment horizontal="center" vertical="center" textRotation="255"/>
    </xf>
    <xf numFmtId="38" fontId="33" fillId="0" borderId="52" xfId="35" applyNumberFormat="1" applyFont="1" applyBorder="1"/>
    <xf numFmtId="38" fontId="30" fillId="0" borderId="0" xfId="35" applyNumberFormat="1" applyFont="1" applyAlignment="1">
      <alignment vertical="center"/>
    </xf>
    <xf numFmtId="0" fontId="30" fillId="0" borderId="64" xfId="35" applyFont="1" applyBorder="1" applyAlignment="1">
      <alignment horizontal="center" vertical="center"/>
    </xf>
    <xf numFmtId="0" fontId="30" fillId="0" borderId="11" xfId="35" applyFont="1" applyBorder="1" applyAlignment="1">
      <alignment horizontal="center" vertical="center"/>
    </xf>
    <xf numFmtId="0" fontId="30" fillId="0" borderId="11" xfId="35" applyFont="1" applyBorder="1" applyAlignment="1">
      <alignment vertical="center"/>
    </xf>
    <xf numFmtId="38" fontId="29" fillId="0" borderId="50" xfId="35" applyNumberFormat="1" applyFont="1" applyBorder="1" applyAlignment="1">
      <alignment vertical="center"/>
    </xf>
    <xf numFmtId="0" fontId="30" fillId="0" borderId="7" xfId="35" applyFont="1" applyBorder="1" applyAlignment="1">
      <alignment horizontal="center" vertical="center"/>
    </xf>
    <xf numFmtId="0" fontId="31" fillId="0" borderId="65" xfId="35" applyFont="1" applyBorder="1" applyAlignment="1">
      <alignment horizontal="center" vertical="center"/>
    </xf>
    <xf numFmtId="0" fontId="30" fillId="0" borderId="7" xfId="35" applyFont="1" applyBorder="1" applyAlignment="1">
      <alignment vertical="center"/>
    </xf>
    <xf numFmtId="0" fontId="31" fillId="0" borderId="66" xfId="35" applyFont="1" applyBorder="1" applyAlignment="1">
      <alignment horizontal="center" vertical="center"/>
    </xf>
    <xf numFmtId="0" fontId="30" fillId="0" borderId="41" xfId="35" applyFont="1" applyBorder="1" applyAlignment="1">
      <alignment vertical="center"/>
    </xf>
    <xf numFmtId="0" fontId="12" fillId="0" borderId="67" xfId="35" applyBorder="1" applyAlignment="1">
      <alignment horizontal="center" vertical="center" wrapText="1"/>
    </xf>
    <xf numFmtId="0" fontId="12" fillId="0" borderId="68" xfId="35" applyBorder="1" applyAlignment="1">
      <alignment horizontal="center" vertical="center" wrapText="1"/>
    </xf>
    <xf numFmtId="0" fontId="12" fillId="0" borderId="69" xfId="35" applyBorder="1" applyAlignment="1">
      <alignment horizontal="center" vertical="center" wrapText="1"/>
    </xf>
    <xf numFmtId="0" fontId="12" fillId="0" borderId="70" xfId="35" applyBorder="1" applyAlignment="1">
      <alignment horizontal="center" vertical="center" wrapText="1"/>
    </xf>
    <xf numFmtId="0" fontId="12" fillId="0" borderId="0" xfId="35" applyAlignment="1">
      <alignment horizontal="center" vertical="center" wrapText="1"/>
    </xf>
    <xf numFmtId="0" fontId="12" fillId="0" borderId="11" xfId="35" applyBorder="1" applyAlignment="1">
      <alignment horizontal="center" vertical="center" wrapText="1"/>
    </xf>
    <xf numFmtId="0" fontId="30" fillId="0" borderId="11" xfId="35" applyFont="1" applyBorder="1" applyAlignment="1">
      <alignment horizontal="right" vertical="center"/>
    </xf>
    <xf numFmtId="0" fontId="30" fillId="0" borderId="11" xfId="35" applyFont="1" applyBorder="1" applyAlignment="1">
      <alignment horizontal="right" vertical="center" wrapText="1"/>
    </xf>
    <xf numFmtId="0" fontId="12" fillId="0" borderId="71" xfId="35" applyBorder="1" applyAlignment="1">
      <alignment horizontal="center" vertical="center" wrapText="1"/>
    </xf>
    <xf numFmtId="0" fontId="30" fillId="0" borderId="72" xfId="35" applyFont="1" applyBorder="1" applyAlignment="1">
      <alignment horizontal="center" vertical="center"/>
    </xf>
    <xf numFmtId="0" fontId="30" fillId="0" borderId="71" xfId="35" applyFont="1" applyBorder="1" applyAlignment="1">
      <alignment horizontal="center" vertical="center"/>
    </xf>
    <xf numFmtId="0" fontId="30" fillId="0" borderId="73" xfId="35" applyFont="1" applyBorder="1" applyAlignment="1">
      <alignment horizontal="center" vertical="center"/>
    </xf>
    <xf numFmtId="177" fontId="32" fillId="0" borderId="0" xfId="35" applyNumberFormat="1" applyFont="1" applyAlignment="1">
      <alignment vertical="center"/>
    </xf>
    <xf numFmtId="0" fontId="30" fillId="0" borderId="9" xfId="35" applyFont="1" applyBorder="1" applyAlignment="1">
      <alignment vertical="center"/>
    </xf>
    <xf numFmtId="0" fontId="30" fillId="0" borderId="74" xfId="35" applyFont="1" applyBorder="1" applyAlignment="1">
      <alignment horizontal="center" vertical="center"/>
    </xf>
    <xf numFmtId="191" fontId="30" fillId="0" borderId="7" xfId="35" applyNumberFormat="1" applyFont="1" applyBorder="1" applyAlignment="1">
      <alignment vertical="center"/>
    </xf>
    <xf numFmtId="191" fontId="30" fillId="0" borderId="72" xfId="35" applyNumberFormat="1" applyFont="1" applyBorder="1" applyAlignment="1">
      <alignment vertical="center"/>
    </xf>
    <xf numFmtId="0" fontId="30" fillId="0" borderId="75" xfId="35" applyFont="1" applyBorder="1" applyAlignment="1">
      <alignment horizontal="center" vertical="center"/>
    </xf>
    <xf numFmtId="191" fontId="30" fillId="0" borderId="36" xfId="35" applyNumberFormat="1" applyFont="1" applyBorder="1" applyAlignment="1">
      <alignment vertical="center"/>
    </xf>
    <xf numFmtId="191" fontId="30" fillId="0" borderId="76" xfId="35" applyNumberFormat="1" applyFont="1" applyBorder="1" applyAlignment="1">
      <alignment vertical="center"/>
    </xf>
    <xf numFmtId="191" fontId="30" fillId="0" borderId="13" xfId="35" applyNumberFormat="1" applyFont="1" applyBorder="1" applyAlignment="1">
      <alignment vertical="center"/>
    </xf>
    <xf numFmtId="191" fontId="30" fillId="0" borderId="77" xfId="35" applyNumberFormat="1" applyFont="1" applyBorder="1" applyAlignment="1">
      <alignment vertical="center"/>
    </xf>
    <xf numFmtId="191" fontId="30" fillId="0" borderId="0" xfId="35" applyNumberFormat="1" applyFont="1" applyAlignment="1">
      <alignment vertical="center"/>
    </xf>
    <xf numFmtId="191" fontId="30" fillId="0" borderId="71" xfId="35" applyNumberFormat="1" applyFont="1" applyBorder="1" applyAlignment="1">
      <alignment vertical="center"/>
    </xf>
    <xf numFmtId="177" fontId="32" fillId="0" borderId="11" xfId="35" applyNumberFormat="1" applyFont="1" applyBorder="1" applyAlignment="1">
      <alignment vertical="center"/>
    </xf>
    <xf numFmtId="0" fontId="30" fillId="0" borderId="12" xfId="35" applyFont="1" applyBorder="1" applyAlignment="1">
      <alignment vertical="center"/>
    </xf>
    <xf numFmtId="0" fontId="30" fillId="0" borderId="78" xfId="35" applyFont="1" applyBorder="1" applyAlignment="1">
      <alignment horizontal="center" vertical="center"/>
    </xf>
    <xf numFmtId="191" fontId="30" fillId="0" borderId="11" xfId="35" applyNumberFormat="1" applyFont="1" applyBorder="1" applyAlignment="1">
      <alignment vertical="center"/>
    </xf>
    <xf numFmtId="191" fontId="30" fillId="0" borderId="73" xfId="35" applyNumberFormat="1" applyFont="1" applyBorder="1" applyAlignment="1">
      <alignment vertical="center"/>
    </xf>
    <xf numFmtId="177" fontId="32" fillId="0" borderId="7" xfId="35" applyNumberFormat="1" applyFont="1" applyBorder="1" applyAlignment="1">
      <alignment vertical="center"/>
    </xf>
    <xf numFmtId="0" fontId="30" fillId="0" borderId="8" xfId="35" applyFont="1" applyBorder="1" applyAlignment="1">
      <alignment vertical="center"/>
    </xf>
    <xf numFmtId="191" fontId="30" fillId="0" borderId="7" xfId="35" applyNumberFormat="1" applyFont="1" applyBorder="1" applyAlignment="1">
      <alignment horizontal="center" vertical="center"/>
    </xf>
    <xf numFmtId="191" fontId="30" fillId="0" borderId="72" xfId="35" applyNumberFormat="1" applyFont="1" applyBorder="1" applyAlignment="1">
      <alignment horizontal="center" vertical="center"/>
    </xf>
    <xf numFmtId="191" fontId="30" fillId="0" borderId="0" xfId="35" applyNumberFormat="1" applyFont="1" applyAlignment="1">
      <alignment horizontal="center" vertical="center"/>
    </xf>
    <xf numFmtId="191" fontId="30" fillId="0" borderId="71" xfId="35" applyNumberFormat="1" applyFont="1" applyBorder="1" applyAlignment="1">
      <alignment horizontal="center" vertical="center"/>
    </xf>
    <xf numFmtId="177" fontId="32" fillId="0" borderId="41" xfId="35" applyNumberFormat="1" applyFont="1" applyBorder="1" applyAlignment="1">
      <alignment vertical="center"/>
    </xf>
    <xf numFmtId="0" fontId="30" fillId="0" borderId="79" xfId="35" applyFont="1" applyBorder="1" applyAlignment="1">
      <alignment vertical="center"/>
    </xf>
    <xf numFmtId="0" fontId="30" fillId="0" borderId="80" xfId="35" applyFont="1" applyBorder="1" applyAlignment="1">
      <alignment horizontal="center" vertical="center"/>
    </xf>
    <xf numFmtId="191" fontId="30" fillId="0" borderId="41" xfId="35" applyNumberFormat="1" applyFont="1" applyBorder="1" applyAlignment="1">
      <alignment horizontal="center" vertical="center"/>
    </xf>
    <xf numFmtId="191" fontId="30" fillId="0" borderId="81" xfId="35" applyNumberFormat="1" applyFont="1" applyBorder="1" applyAlignment="1">
      <alignment horizontal="center" vertical="center"/>
    </xf>
    <xf numFmtId="0" fontId="30" fillId="0" borderId="29" xfId="35" applyFont="1" applyBorder="1" applyAlignment="1">
      <alignment horizontal="center" vertical="center"/>
    </xf>
    <xf numFmtId="0" fontId="30" fillId="0" borderId="33" xfId="35" applyFont="1" applyBorder="1" applyAlignment="1">
      <alignment horizontal="center" vertical="center"/>
    </xf>
    <xf numFmtId="192" fontId="32" fillId="0" borderId="24" xfId="35" applyNumberFormat="1" applyFont="1" applyBorder="1" applyAlignment="1">
      <alignment vertical="center"/>
    </xf>
    <xf numFmtId="185" fontId="30" fillId="0" borderId="65" xfId="35" applyNumberFormat="1" applyFont="1" applyBorder="1" applyAlignment="1">
      <alignment vertical="center"/>
    </xf>
    <xf numFmtId="0" fontId="32" fillId="0" borderId="31" xfId="35" applyFont="1" applyBorder="1" applyAlignment="1">
      <alignment vertical="center"/>
    </xf>
    <xf numFmtId="0" fontId="32" fillId="0" borderId="33" xfId="35" applyFont="1" applyBorder="1" applyAlignment="1">
      <alignment vertical="center"/>
    </xf>
    <xf numFmtId="185" fontId="30" fillId="0" borderId="34" xfId="35" applyNumberFormat="1" applyFont="1" applyBorder="1" applyAlignment="1">
      <alignment vertical="center"/>
    </xf>
    <xf numFmtId="0" fontId="32" fillId="0" borderId="82" xfId="35" applyFont="1" applyBorder="1" applyAlignment="1">
      <alignment vertical="center"/>
    </xf>
    <xf numFmtId="185" fontId="30" fillId="0" borderId="66" xfId="35" applyNumberFormat="1" applyFont="1" applyBorder="1" applyAlignment="1">
      <alignment vertical="center"/>
    </xf>
    <xf numFmtId="0" fontId="30" fillId="0" borderId="83" xfId="35" applyFont="1" applyBorder="1" applyAlignment="1">
      <alignment vertical="center"/>
    </xf>
    <xf numFmtId="185" fontId="30" fillId="6" borderId="84" xfId="35" applyNumberFormat="1" applyFont="1" applyFill="1" applyBorder="1" applyAlignment="1">
      <alignment vertical="center"/>
    </xf>
    <xf numFmtId="178" fontId="32" fillId="6" borderId="48" xfId="35" applyNumberFormat="1" applyFont="1" applyFill="1" applyBorder="1" applyAlignment="1">
      <alignment horizontal="center" vertical="center"/>
    </xf>
    <xf numFmtId="178" fontId="32" fillId="6" borderId="85" xfId="35" applyNumberFormat="1" applyFont="1" applyFill="1" applyBorder="1" applyAlignment="1">
      <alignment horizontal="center" vertical="center"/>
    </xf>
    <xf numFmtId="185" fontId="30" fillId="6" borderId="86" xfId="35" applyNumberFormat="1" applyFont="1" applyFill="1" applyBorder="1" applyAlignment="1">
      <alignment vertical="center"/>
    </xf>
    <xf numFmtId="188" fontId="32" fillId="6" borderId="87" xfId="35" applyNumberFormat="1" applyFont="1" applyFill="1" applyBorder="1" applyAlignment="1">
      <alignment horizontal="center" vertical="center"/>
    </xf>
    <xf numFmtId="185" fontId="30" fillId="6" borderId="88" xfId="35" applyNumberFormat="1" applyFont="1" applyFill="1" applyBorder="1" applyAlignment="1">
      <alignment vertical="center"/>
    </xf>
    <xf numFmtId="188" fontId="32" fillId="6" borderId="89" xfId="35" applyNumberFormat="1" applyFont="1" applyFill="1" applyBorder="1" applyAlignment="1">
      <alignment horizontal="center" vertical="center"/>
    </xf>
    <xf numFmtId="180" fontId="30" fillId="6" borderId="45" xfId="35" applyNumberFormat="1" applyFont="1" applyFill="1" applyBorder="1" applyAlignment="1">
      <alignment vertical="center"/>
    </xf>
    <xf numFmtId="180" fontId="30" fillId="6" borderId="43" xfId="35" applyNumberFormat="1" applyFont="1" applyFill="1" applyBorder="1" applyAlignment="1">
      <alignment horizontal="center" vertical="center"/>
    </xf>
    <xf numFmtId="180" fontId="30" fillId="6" borderId="43" xfId="35" applyNumberFormat="1" applyFont="1" applyFill="1" applyBorder="1" applyAlignment="1">
      <alignment vertical="center"/>
    </xf>
    <xf numFmtId="180" fontId="30" fillId="6" borderId="90" xfId="35" applyNumberFormat="1" applyFont="1" applyFill="1" applyBorder="1" applyAlignment="1">
      <alignment horizontal="center" vertical="center"/>
    </xf>
    <xf numFmtId="180" fontId="30" fillId="6" borderId="91" xfId="35" applyNumberFormat="1" applyFont="1" applyFill="1" applyBorder="1" applyAlignment="1">
      <alignment vertical="center"/>
    </xf>
    <xf numFmtId="180" fontId="30" fillId="6" borderId="41" xfId="35" applyNumberFormat="1" applyFont="1" applyFill="1" applyBorder="1" applyAlignment="1">
      <alignment vertical="center"/>
    </xf>
    <xf numFmtId="180" fontId="30" fillId="6" borderId="66" xfId="35" applyNumberFormat="1" applyFont="1" applyFill="1" applyBorder="1" applyAlignment="1">
      <alignment vertical="center"/>
    </xf>
    <xf numFmtId="180" fontId="30" fillId="6" borderId="92" xfId="35" applyNumberFormat="1" applyFont="1" applyFill="1" applyBorder="1" applyAlignment="1">
      <alignment horizontal="center" vertical="center"/>
    </xf>
    <xf numFmtId="188" fontId="32" fillId="6" borderId="56" xfId="35" applyNumberFormat="1" applyFont="1" applyFill="1" applyBorder="1" applyAlignment="1">
      <alignment horizontal="center" vertical="center"/>
    </xf>
    <xf numFmtId="180" fontId="30" fillId="6" borderId="44" xfId="35" applyNumberFormat="1" applyFont="1" applyFill="1" applyBorder="1" applyAlignment="1">
      <alignment horizontal="center" vertical="center"/>
    </xf>
    <xf numFmtId="180" fontId="30" fillId="6" borderId="93" xfId="35" applyNumberFormat="1" applyFont="1" applyFill="1" applyBorder="1" applyAlignment="1">
      <alignment horizontal="center" vertical="center"/>
    </xf>
    <xf numFmtId="180" fontId="30" fillId="6" borderId="94" xfId="35" applyNumberFormat="1" applyFont="1" applyFill="1" applyBorder="1" applyAlignment="1">
      <alignment vertical="center"/>
    </xf>
    <xf numFmtId="180" fontId="30" fillId="6" borderId="94" xfId="35" applyNumberFormat="1" applyFont="1" applyFill="1" applyBorder="1" applyAlignment="1">
      <alignment horizontal="center" vertical="center"/>
    </xf>
    <xf numFmtId="180" fontId="30" fillId="6" borderId="80" xfId="35" applyNumberFormat="1" applyFont="1" applyFill="1" applyBorder="1" applyAlignment="1">
      <alignment vertical="center"/>
    </xf>
    <xf numFmtId="185" fontId="30" fillId="9" borderId="84" xfId="35" applyNumberFormat="1" applyFont="1" applyFill="1" applyBorder="1" applyAlignment="1">
      <alignment vertical="center"/>
    </xf>
    <xf numFmtId="0" fontId="30" fillId="9" borderId="4" xfId="35" applyFont="1" applyFill="1" applyBorder="1" applyAlignment="1">
      <alignment horizontal="center" vertical="center"/>
    </xf>
    <xf numFmtId="38" fontId="30" fillId="9" borderId="4" xfId="35" applyNumberFormat="1" applyFont="1" applyFill="1" applyBorder="1"/>
    <xf numFmtId="38" fontId="30" fillId="9" borderId="48" xfId="35" applyNumberFormat="1" applyFont="1" applyFill="1" applyBorder="1"/>
    <xf numFmtId="38" fontId="30" fillId="9" borderId="49" xfId="35" applyNumberFormat="1" applyFont="1" applyFill="1" applyBorder="1"/>
    <xf numFmtId="0" fontId="30" fillId="9" borderId="55" xfId="35" applyFont="1" applyFill="1" applyBorder="1" applyAlignment="1">
      <alignment horizontal="center" vertical="center"/>
    </xf>
    <xf numFmtId="38" fontId="30" fillId="9" borderId="55" xfId="35" applyNumberFormat="1" applyFont="1" applyFill="1" applyBorder="1"/>
    <xf numFmtId="38" fontId="30" fillId="9" borderId="56" xfId="35" applyNumberFormat="1" applyFont="1" applyFill="1" applyBorder="1"/>
    <xf numFmtId="38" fontId="30" fillId="9" borderId="57" xfId="35" applyNumberFormat="1" applyFont="1" applyFill="1" applyBorder="1"/>
    <xf numFmtId="38" fontId="30" fillId="9" borderId="58" xfId="35" applyNumberFormat="1" applyFont="1" applyFill="1" applyBorder="1"/>
    <xf numFmtId="38" fontId="30" fillId="9" borderId="44" xfId="35" applyNumberFormat="1" applyFont="1" applyFill="1" applyBorder="1"/>
    <xf numFmtId="0" fontId="30" fillId="9" borderId="43" xfId="35" applyFont="1" applyFill="1" applyBorder="1" applyAlignment="1">
      <alignment horizontal="center" vertical="center"/>
    </xf>
    <xf numFmtId="38" fontId="30" fillId="9" borderId="43" xfId="35" applyNumberFormat="1" applyFont="1" applyFill="1" applyBorder="1"/>
    <xf numFmtId="38" fontId="30" fillId="9" borderId="45" xfId="35" applyNumberFormat="1" applyFont="1" applyFill="1" applyBorder="1"/>
    <xf numFmtId="38" fontId="33" fillId="9" borderId="46" xfId="35" applyNumberFormat="1" applyFont="1" applyFill="1" applyBorder="1"/>
    <xf numFmtId="38" fontId="30" fillId="9" borderId="50" xfId="35" applyNumberFormat="1" applyFont="1" applyFill="1" applyBorder="1"/>
    <xf numFmtId="38" fontId="33" fillId="9" borderId="52" xfId="35" applyNumberFormat="1" applyFont="1" applyFill="1" applyBorder="1"/>
    <xf numFmtId="38" fontId="30" fillId="0" borderId="0" xfId="35" applyNumberFormat="1" applyFont="1" applyAlignment="1">
      <alignment horizontal="right" vertical="center"/>
    </xf>
    <xf numFmtId="0" fontId="6" fillId="0" borderId="32" xfId="42" applyFont="1" applyBorder="1">
      <alignment vertical="center"/>
    </xf>
    <xf numFmtId="38" fontId="6" fillId="0" borderId="14" xfId="21" applyFont="1" applyFill="1" applyBorder="1" applyAlignment="1">
      <alignment horizontal="left" vertical="center"/>
    </xf>
    <xf numFmtId="38" fontId="6" fillId="0" borderId="36" xfId="21" applyFont="1" applyFill="1" applyBorder="1" applyAlignment="1">
      <alignment vertical="center"/>
    </xf>
    <xf numFmtId="186" fontId="6" fillId="0" borderId="28" xfId="21" applyNumberFormat="1" applyFont="1" applyFill="1" applyBorder="1" applyAlignment="1">
      <alignment horizontal="distributed" vertical="center" justifyLastLine="1"/>
    </xf>
    <xf numFmtId="186" fontId="6" fillId="0" borderId="30" xfId="21" applyNumberFormat="1" applyFont="1" applyFill="1" applyBorder="1" applyAlignment="1">
      <alignment vertical="center"/>
    </xf>
    <xf numFmtId="186" fontId="6" fillId="0" borderId="23" xfId="21" applyNumberFormat="1" applyFont="1" applyFill="1" applyBorder="1" applyAlignment="1">
      <alignment vertical="center"/>
    </xf>
    <xf numFmtId="186" fontId="6" fillId="0" borderId="14" xfId="21" applyNumberFormat="1" applyFont="1" applyFill="1" applyBorder="1" applyAlignment="1">
      <alignment vertical="center"/>
    </xf>
    <xf numFmtId="186" fontId="6" fillId="0" borderId="15" xfId="21" applyNumberFormat="1" applyFont="1" applyFill="1" applyBorder="1" applyAlignment="1">
      <alignment vertical="center"/>
    </xf>
    <xf numFmtId="186" fontId="6" fillId="0" borderId="16" xfId="21" applyNumberFormat="1" applyFont="1" applyFill="1" applyBorder="1" applyAlignment="1">
      <alignment vertical="center"/>
    </xf>
    <xf numFmtId="186" fontId="6" fillId="0" borderId="15" xfId="21" applyNumberFormat="1" applyFont="1" applyFill="1" applyBorder="1" applyAlignment="1">
      <alignment vertical="center" justifyLastLine="1"/>
    </xf>
    <xf numFmtId="186" fontId="6" fillId="0" borderId="23" xfId="21" applyNumberFormat="1" applyFont="1" applyFill="1" applyBorder="1" applyAlignment="1">
      <alignment vertical="center" justifyLastLine="1"/>
    </xf>
    <xf numFmtId="186" fontId="6" fillId="0" borderId="14" xfId="21" applyNumberFormat="1" applyFont="1" applyFill="1" applyBorder="1" applyAlignment="1">
      <alignment vertical="center" justifyLastLine="1"/>
    </xf>
    <xf numFmtId="186" fontId="5" fillId="0" borderId="0" xfId="21" applyNumberFormat="1" applyFont="1" applyFill="1" applyAlignment="1"/>
    <xf numFmtId="0" fontId="6" fillId="8" borderId="31" xfId="21" applyNumberFormat="1" applyFont="1" applyFill="1" applyBorder="1" applyAlignment="1">
      <alignment horizontal="center" vertical="center"/>
    </xf>
    <xf numFmtId="186" fontId="6" fillId="8" borderId="14" xfId="21" applyNumberFormat="1" applyFont="1" applyFill="1" applyBorder="1" applyAlignment="1">
      <alignment vertical="center"/>
    </xf>
    <xf numFmtId="38" fontId="6" fillId="8" borderId="13" xfId="21" applyFont="1" applyFill="1" applyBorder="1" applyAlignment="1">
      <alignment vertical="center"/>
    </xf>
    <xf numFmtId="0" fontId="5" fillId="8" borderId="0" xfId="42" applyFont="1" applyFill="1">
      <alignment vertical="center"/>
    </xf>
    <xf numFmtId="0" fontId="6" fillId="8" borderId="33" xfId="21" quotePrefix="1" applyNumberFormat="1" applyFont="1" applyFill="1" applyBorder="1" applyAlignment="1">
      <alignment horizontal="center" vertical="center"/>
    </xf>
    <xf numFmtId="38" fontId="6" fillId="8" borderId="16" xfId="21" applyFont="1" applyFill="1" applyBorder="1" applyAlignment="1">
      <alignment vertical="center"/>
    </xf>
    <xf numFmtId="38" fontId="10" fillId="8" borderId="16" xfId="21" applyFont="1" applyFill="1" applyBorder="1" applyAlignment="1">
      <alignment vertical="center"/>
    </xf>
    <xf numFmtId="186" fontId="6" fillId="8" borderId="16" xfId="21" applyNumberFormat="1" applyFont="1" applyFill="1" applyBorder="1" applyAlignment="1">
      <alignment vertical="center"/>
    </xf>
    <xf numFmtId="38" fontId="6" fillId="8" borderId="16" xfId="21" applyFont="1" applyFill="1" applyBorder="1" applyAlignment="1">
      <alignment horizontal="center" vertical="center"/>
    </xf>
    <xf numFmtId="38" fontId="6" fillId="8" borderId="21" xfId="21" applyFont="1" applyFill="1" applyBorder="1" applyAlignment="1">
      <alignment horizontal="center" vertical="center"/>
    </xf>
    <xf numFmtId="38" fontId="6" fillId="8" borderId="12" xfId="21" applyFont="1" applyFill="1" applyBorder="1" applyAlignment="1">
      <alignment horizontal="center" vertical="center"/>
    </xf>
    <xf numFmtId="193" fontId="6" fillId="0" borderId="15" xfId="21" applyNumberFormat="1" applyFont="1" applyFill="1" applyBorder="1" applyAlignment="1">
      <alignment vertical="center"/>
    </xf>
    <xf numFmtId="193" fontId="6" fillId="0" borderId="14" xfId="21" applyNumberFormat="1" applyFont="1" applyFill="1" applyBorder="1" applyAlignment="1">
      <alignment vertical="center"/>
    </xf>
    <xf numFmtId="193" fontId="6" fillId="0" borderId="15" xfId="21" applyNumberFormat="1" applyFont="1" applyFill="1" applyBorder="1" applyAlignment="1">
      <alignment vertical="center" justifyLastLine="1"/>
    </xf>
    <xf numFmtId="193" fontId="6" fillId="0" borderId="23" xfId="21" applyNumberFormat="1" applyFont="1" applyFill="1" applyBorder="1" applyAlignment="1">
      <alignment vertical="center"/>
    </xf>
    <xf numFmtId="193" fontId="6" fillId="0" borderId="16" xfId="21" applyNumberFormat="1" applyFont="1" applyFill="1" applyBorder="1" applyAlignment="1">
      <alignment vertical="center"/>
    </xf>
    <xf numFmtId="193" fontId="6" fillId="0" borderId="23" xfId="21" applyNumberFormat="1" applyFont="1" applyFill="1" applyBorder="1" applyAlignment="1">
      <alignment vertical="center" justifyLastLine="1"/>
    </xf>
    <xf numFmtId="0" fontId="5" fillId="0" borderId="0" xfId="42" applyFont="1" applyAlignment="1">
      <alignment horizontal="right" vertical="center"/>
    </xf>
    <xf numFmtId="0" fontId="35" fillId="0" borderId="0" xfId="42" applyFont="1" applyAlignment="1">
      <alignment vertical="center" wrapText="1"/>
    </xf>
    <xf numFmtId="0" fontId="5" fillId="10" borderId="0" xfId="42" applyFont="1" applyFill="1">
      <alignment vertical="center"/>
    </xf>
    <xf numFmtId="0" fontId="36" fillId="0" borderId="31" xfId="21" applyNumberFormat="1" applyFont="1" applyFill="1" applyBorder="1" applyAlignment="1">
      <alignment horizontal="center" vertical="center"/>
    </xf>
    <xf numFmtId="38" fontId="36" fillId="0" borderId="14" xfId="21" applyFont="1" applyFill="1" applyBorder="1" applyAlignment="1">
      <alignment vertical="center"/>
    </xf>
    <xf numFmtId="38" fontId="37" fillId="0" borderId="14" xfId="21" applyFont="1" applyFill="1" applyBorder="1" applyAlignment="1">
      <alignment vertical="center"/>
    </xf>
    <xf numFmtId="186" fontId="36" fillId="0" borderId="14" xfId="21" applyNumberFormat="1" applyFont="1" applyFill="1" applyBorder="1" applyAlignment="1">
      <alignment vertical="center"/>
    </xf>
    <xf numFmtId="38" fontId="36" fillId="0" borderId="17" xfId="21" applyFont="1" applyFill="1" applyBorder="1" applyAlignment="1">
      <alignment horizontal="center" vertical="center"/>
    </xf>
    <xf numFmtId="0" fontId="36" fillId="0" borderId="14" xfId="42" applyFont="1" applyBorder="1">
      <alignment vertical="center"/>
    </xf>
    <xf numFmtId="0" fontId="36" fillId="0" borderId="33" xfId="21" applyNumberFormat="1" applyFont="1" applyFill="1" applyBorder="1" applyAlignment="1">
      <alignment horizontal="center" vertical="center"/>
    </xf>
    <xf numFmtId="38" fontId="36" fillId="0" borderId="16" xfId="21" applyFont="1" applyFill="1" applyBorder="1" applyAlignment="1">
      <alignment horizontal="left" vertical="center"/>
    </xf>
    <xf numFmtId="38" fontId="37" fillId="0" borderId="16" xfId="21" applyFont="1" applyFill="1" applyBorder="1" applyAlignment="1">
      <alignment vertical="center"/>
    </xf>
    <xf numFmtId="186" fontId="36" fillId="0" borderId="16" xfId="21" applyNumberFormat="1" applyFont="1" applyFill="1" applyBorder="1" applyAlignment="1">
      <alignment vertical="center"/>
    </xf>
    <xf numFmtId="38" fontId="36" fillId="0" borderId="21" xfId="21" applyFont="1" applyFill="1" applyBorder="1" applyAlignment="1">
      <alignment horizontal="center" vertical="center"/>
    </xf>
    <xf numFmtId="38" fontId="36" fillId="0" borderId="16" xfId="21" applyFont="1" applyFill="1" applyBorder="1" applyAlignment="1">
      <alignment vertical="center"/>
    </xf>
    <xf numFmtId="0" fontId="30" fillId="11" borderId="4" xfId="35" applyFont="1" applyFill="1" applyBorder="1" applyAlignment="1">
      <alignment horizontal="center" vertical="center"/>
    </xf>
    <xf numFmtId="38" fontId="30" fillId="11" borderId="4" xfId="35" applyNumberFormat="1" applyFont="1" applyFill="1" applyBorder="1"/>
    <xf numFmtId="38" fontId="30" fillId="11" borderId="48" xfId="35" applyNumberFormat="1" applyFont="1" applyFill="1" applyBorder="1"/>
    <xf numFmtId="38" fontId="30" fillId="11" borderId="49" xfId="35" applyNumberFormat="1" applyFont="1" applyFill="1" applyBorder="1"/>
    <xf numFmtId="38" fontId="33" fillId="11" borderId="54" xfId="35" applyNumberFormat="1" applyFont="1" applyFill="1" applyBorder="1"/>
    <xf numFmtId="0" fontId="30" fillId="11" borderId="55" xfId="35" applyFont="1" applyFill="1" applyBorder="1" applyAlignment="1">
      <alignment horizontal="center" vertical="center"/>
    </xf>
    <xf numFmtId="38" fontId="30" fillId="11" borderId="55" xfId="35" applyNumberFormat="1" applyFont="1" applyFill="1" applyBorder="1"/>
    <xf numFmtId="38" fontId="30" fillId="11" borderId="56" xfId="35" applyNumberFormat="1" applyFont="1" applyFill="1" applyBorder="1"/>
    <xf numFmtId="38" fontId="30" fillId="11" borderId="57" xfId="35" applyNumberFormat="1" applyFont="1" applyFill="1" applyBorder="1"/>
    <xf numFmtId="38" fontId="30" fillId="11" borderId="58" xfId="35" applyNumberFormat="1" applyFont="1" applyFill="1" applyBorder="1"/>
    <xf numFmtId="193" fontId="6" fillId="0" borderId="30" xfId="21" applyNumberFormat="1" applyFont="1" applyFill="1" applyBorder="1" applyAlignment="1">
      <alignment vertical="center"/>
    </xf>
    <xf numFmtId="0" fontId="6" fillId="0" borderId="7" xfId="42" applyFont="1" applyBorder="1">
      <alignment vertical="center"/>
    </xf>
    <xf numFmtId="0" fontId="10" fillId="0" borderId="14" xfId="42" applyFont="1" applyBorder="1">
      <alignment vertical="center"/>
    </xf>
    <xf numFmtId="38" fontId="10" fillId="0" borderId="16" xfId="21" applyFont="1" applyFill="1" applyBorder="1" applyAlignment="1">
      <alignment vertical="center" justifyLastLine="1"/>
    </xf>
    <xf numFmtId="193" fontId="6" fillId="0" borderId="16" xfId="21" applyNumberFormat="1" applyFont="1" applyFill="1" applyBorder="1" applyAlignment="1">
      <alignment vertical="center" justifyLastLine="1"/>
    </xf>
    <xf numFmtId="38" fontId="6" fillId="0" borderId="16" xfId="21" applyFont="1" applyFill="1" applyBorder="1" applyAlignment="1">
      <alignment horizontal="center" vertical="center" justifyLastLine="1"/>
    </xf>
    <xf numFmtId="186" fontId="35" fillId="0" borderId="23" xfId="21" applyNumberFormat="1" applyFont="1" applyFill="1" applyBorder="1" applyAlignment="1">
      <alignment vertical="center"/>
    </xf>
    <xf numFmtId="186" fontId="35" fillId="0" borderId="14" xfId="21" applyNumberFormat="1" applyFont="1" applyFill="1" applyBorder="1" applyAlignment="1">
      <alignment vertical="center"/>
    </xf>
    <xf numFmtId="193" fontId="35" fillId="0" borderId="14" xfId="21" applyNumberFormat="1" applyFont="1" applyFill="1" applyBorder="1" applyAlignment="1">
      <alignment vertical="center"/>
    </xf>
    <xf numFmtId="193" fontId="6" fillId="0" borderId="15" xfId="21" quotePrefix="1" applyNumberFormat="1" applyFont="1" applyFill="1" applyBorder="1" applyAlignment="1">
      <alignment horizontal="right" vertical="center"/>
    </xf>
    <xf numFmtId="38" fontId="35" fillId="0" borderId="17" xfId="21" applyFont="1" applyFill="1" applyBorder="1" applyAlignment="1">
      <alignment horizontal="left" vertical="center"/>
    </xf>
    <xf numFmtId="38" fontId="35" fillId="0" borderId="18" xfId="21" applyFont="1" applyFill="1" applyBorder="1" applyAlignment="1">
      <alignment horizontal="left" vertical="center"/>
    </xf>
    <xf numFmtId="38" fontId="35" fillId="0" borderId="19" xfId="21" applyFont="1" applyFill="1" applyBorder="1" applyAlignment="1">
      <alignment vertical="center"/>
    </xf>
    <xf numFmtId="38" fontId="35" fillId="0" borderId="20" xfId="21" applyFont="1" applyFill="1" applyBorder="1" applyAlignment="1">
      <alignment vertical="center"/>
    </xf>
    <xf numFmtId="38" fontId="35" fillId="0" borderId="19" xfId="21" applyFont="1" applyFill="1" applyBorder="1" applyAlignment="1">
      <alignment horizontal="center" vertical="center"/>
    </xf>
    <xf numFmtId="38" fontId="35" fillId="0" borderId="26" xfId="21" applyFont="1" applyFill="1" applyBorder="1" applyAlignment="1">
      <alignment horizontal="left" vertical="center"/>
    </xf>
    <xf numFmtId="38" fontId="35" fillId="0" borderId="17" xfId="21" applyFont="1" applyFill="1" applyBorder="1" applyAlignment="1">
      <alignment horizontal="left" vertical="center" shrinkToFit="1"/>
    </xf>
    <xf numFmtId="38" fontId="6" fillId="8" borderId="17" xfId="21" applyFont="1" applyFill="1" applyBorder="1" applyAlignment="1">
      <alignment horizontal="left" vertical="center"/>
    </xf>
    <xf numFmtId="38" fontId="6" fillId="8" borderId="18" xfId="21" applyFont="1" applyFill="1" applyBorder="1" applyAlignment="1">
      <alignment horizontal="left" vertical="center"/>
    </xf>
    <xf numFmtId="180" fontId="6" fillId="0" borderId="15" xfId="21" applyNumberFormat="1" applyFont="1" applyFill="1" applyBorder="1" applyAlignment="1">
      <alignment vertical="center"/>
    </xf>
    <xf numFmtId="0" fontId="6" fillId="0" borderId="14" xfId="43" applyFont="1" applyBorder="1" applyAlignment="1">
      <alignment vertical="center"/>
    </xf>
    <xf numFmtId="0" fontId="43" fillId="0" borderId="0" xfId="49" applyFont="1"/>
    <xf numFmtId="38" fontId="44" fillId="12" borderId="27" xfId="51" applyFont="1" applyFill="1" applyBorder="1" applyAlignment="1">
      <alignment horizontal="distributed" vertical="center" justifyLastLine="1"/>
    </xf>
    <xf numFmtId="38" fontId="44" fillId="12" borderId="28" xfId="51" applyFont="1" applyFill="1" applyBorder="1" applyAlignment="1">
      <alignment horizontal="distributed" vertical="center" justifyLastLine="1"/>
    </xf>
    <xf numFmtId="0" fontId="43" fillId="0" borderId="0" xfId="0" applyFont="1"/>
    <xf numFmtId="0" fontId="44" fillId="12" borderId="31" xfId="51" applyNumberFormat="1" applyFont="1" applyFill="1" applyBorder="1" applyAlignment="1">
      <alignment horizontal="center" vertical="center"/>
    </xf>
    <xf numFmtId="0" fontId="44" fillId="8" borderId="14" xfId="51" applyNumberFormat="1" applyFont="1" applyFill="1" applyBorder="1" applyAlignment="1">
      <alignment vertical="center" shrinkToFit="1"/>
    </xf>
    <xf numFmtId="0" fontId="48" fillId="12" borderId="14" xfId="51" applyNumberFormat="1" applyFont="1" applyFill="1" applyBorder="1" applyAlignment="1">
      <alignment vertical="center" shrinkToFit="1"/>
    </xf>
    <xf numFmtId="0" fontId="44" fillId="12" borderId="14" xfId="51" applyNumberFormat="1" applyFont="1" applyFill="1" applyBorder="1" applyAlignment="1">
      <alignment vertical="center"/>
    </xf>
    <xf numFmtId="0" fontId="44" fillId="12" borderId="14" xfId="51" applyNumberFormat="1" applyFont="1" applyFill="1" applyBorder="1" applyAlignment="1">
      <alignment horizontal="center" vertical="center"/>
    </xf>
    <xf numFmtId="38" fontId="44" fillId="12" borderId="13" xfId="20" applyFont="1" applyFill="1" applyBorder="1" applyAlignment="1">
      <alignment vertical="center"/>
    </xf>
    <xf numFmtId="38" fontId="44" fillId="12" borderId="14" xfId="20" applyFont="1" applyFill="1" applyBorder="1" applyAlignment="1">
      <alignment vertical="center"/>
    </xf>
    <xf numFmtId="0" fontId="44" fillId="12" borderId="25" xfId="51" applyNumberFormat="1" applyFont="1" applyFill="1" applyBorder="1" applyAlignment="1">
      <alignment horizontal="center" vertical="center"/>
    </xf>
    <xf numFmtId="0" fontId="44" fillId="8" borderId="15" xfId="51" applyNumberFormat="1" applyFont="1" applyFill="1" applyBorder="1" applyAlignment="1">
      <alignment vertical="center" shrinkToFit="1"/>
    </xf>
    <xf numFmtId="0" fontId="48" fillId="12" borderId="15" xfId="51" applyNumberFormat="1" applyFont="1" applyFill="1" applyBorder="1" applyAlignment="1">
      <alignment vertical="center" shrinkToFit="1"/>
    </xf>
    <xf numFmtId="0" fontId="44" fillId="12" borderId="15" xfId="51" applyNumberFormat="1" applyFont="1" applyFill="1" applyBorder="1" applyAlignment="1">
      <alignment vertical="center"/>
    </xf>
    <xf numFmtId="0" fontId="44" fillId="12" borderId="15" xfId="51" applyNumberFormat="1" applyFont="1" applyFill="1" applyBorder="1" applyAlignment="1">
      <alignment horizontal="center" vertical="center"/>
    </xf>
    <xf numFmtId="38" fontId="44" fillId="8" borderId="15" xfId="20" applyFont="1" applyFill="1" applyBorder="1" applyAlignment="1">
      <alignment vertical="center"/>
    </xf>
    <xf numFmtId="38" fontId="44" fillId="0" borderId="0" xfId="20" applyFont="1" applyFill="1" applyBorder="1" applyAlignment="1">
      <alignment vertical="center"/>
    </xf>
    <xf numFmtId="0" fontId="44" fillId="8" borderId="25" xfId="49" applyFont="1" applyFill="1" applyBorder="1" applyAlignment="1">
      <alignment horizontal="center" vertical="center"/>
    </xf>
    <xf numFmtId="0" fontId="44" fillId="8" borderId="15" xfId="49" applyFont="1" applyFill="1" applyBorder="1" applyAlignment="1">
      <alignment vertical="center" shrinkToFit="1"/>
    </xf>
    <xf numFmtId="2" fontId="48" fillId="12" borderId="15" xfId="51" applyNumberFormat="1" applyFont="1" applyFill="1" applyBorder="1" applyAlignment="1">
      <alignment vertical="center" shrinkToFit="1"/>
    </xf>
    <xf numFmtId="38" fontId="44" fillId="7" borderId="0" xfId="20" applyFont="1" applyFill="1" applyBorder="1" applyAlignment="1">
      <alignment vertical="center"/>
    </xf>
    <xf numFmtId="40" fontId="44" fillId="0" borderId="0" xfId="20" applyNumberFormat="1" applyFont="1" applyFill="1" applyBorder="1"/>
    <xf numFmtId="0" fontId="43" fillId="0" borderId="0" xfId="0" quotePrefix="1" applyFont="1"/>
    <xf numFmtId="0" fontId="44" fillId="8" borderId="15" xfId="51" applyNumberFormat="1" applyFont="1" applyFill="1" applyBorder="1" applyAlignment="1">
      <alignment horizontal="center" vertical="center" shrinkToFit="1"/>
    </xf>
    <xf numFmtId="38" fontId="44" fillId="0" borderId="0" xfId="0" applyNumberFormat="1" applyFont="1" applyAlignment="1">
      <alignment horizontal="center"/>
    </xf>
    <xf numFmtId="0" fontId="44" fillId="12" borderId="33" xfId="51" applyNumberFormat="1" applyFont="1" applyFill="1" applyBorder="1" applyAlignment="1">
      <alignment horizontal="center" vertical="center"/>
    </xf>
    <xf numFmtId="0" fontId="44" fillId="8" borderId="16" xfId="51" applyNumberFormat="1" applyFont="1" applyFill="1" applyBorder="1" applyAlignment="1">
      <alignment vertical="center" shrinkToFit="1"/>
    </xf>
    <xf numFmtId="0" fontId="48" fillId="12" borderId="16" xfId="51" applyNumberFormat="1" applyFont="1" applyFill="1" applyBorder="1" applyAlignment="1">
      <alignment vertical="center" shrinkToFit="1"/>
    </xf>
    <xf numFmtId="0" fontId="44" fillId="12" borderId="16" xfId="51" applyNumberFormat="1" applyFont="1" applyFill="1" applyBorder="1" applyAlignment="1">
      <alignment vertical="center"/>
    </xf>
    <xf numFmtId="0" fontId="44" fillId="12" borderId="21" xfId="51" applyNumberFormat="1" applyFont="1" applyFill="1" applyBorder="1" applyAlignment="1">
      <alignment horizontal="center" vertical="center"/>
    </xf>
    <xf numFmtId="38" fontId="44" fillId="8" borderId="16" xfId="20" applyFont="1" applyFill="1" applyBorder="1" applyAlignment="1">
      <alignment vertical="center"/>
    </xf>
    <xf numFmtId="38" fontId="44" fillId="12" borderId="34" xfId="20" applyFont="1" applyFill="1" applyBorder="1" applyAlignment="1">
      <alignment vertical="center"/>
    </xf>
    <xf numFmtId="38" fontId="44" fillId="0" borderId="27" xfId="51" applyFont="1" applyFill="1" applyBorder="1" applyAlignment="1">
      <alignment horizontal="distributed" vertical="center" justifyLastLine="1"/>
    </xf>
    <xf numFmtId="38" fontId="44" fillId="0" borderId="28" xfId="51" applyFont="1" applyFill="1" applyBorder="1" applyAlignment="1">
      <alignment horizontal="distributed" vertical="center" justifyLastLine="1"/>
    </xf>
    <xf numFmtId="0" fontId="43" fillId="0" borderId="0" xfId="42" applyFont="1">
      <alignment vertical="center"/>
    </xf>
    <xf numFmtId="0" fontId="44" fillId="0" borderId="29" xfId="51" applyNumberFormat="1" applyFont="1" applyFill="1" applyBorder="1" applyAlignment="1">
      <alignment horizontal="center" vertical="center"/>
    </xf>
    <xf numFmtId="38" fontId="44" fillId="0" borderId="30" xfId="51" applyFont="1" applyFill="1" applyBorder="1" applyAlignment="1">
      <alignment vertical="center"/>
    </xf>
    <xf numFmtId="38" fontId="48" fillId="0" borderId="30" xfId="51" applyFont="1" applyFill="1" applyBorder="1" applyAlignment="1">
      <alignment vertical="center"/>
    </xf>
    <xf numFmtId="0" fontId="44" fillId="0" borderId="30" xfId="51" applyNumberFormat="1" applyFont="1" applyFill="1" applyBorder="1" applyAlignment="1">
      <alignment vertical="center"/>
    </xf>
    <xf numFmtId="38" fontId="44" fillId="0" borderId="30" xfId="51" applyFont="1" applyFill="1" applyBorder="1" applyAlignment="1">
      <alignment horizontal="center" vertical="center"/>
    </xf>
    <xf numFmtId="0" fontId="44" fillId="0" borderId="25" xfId="49" applyFont="1" applyBorder="1" applyAlignment="1">
      <alignment horizontal="center" vertical="center"/>
    </xf>
    <xf numFmtId="0" fontId="44" fillId="0" borderId="15" xfId="49" applyFont="1" applyBorder="1" applyAlignment="1">
      <alignment vertical="center"/>
    </xf>
    <xf numFmtId="38" fontId="48" fillId="0" borderId="23" xfId="51" applyFont="1" applyFill="1" applyBorder="1" applyAlignment="1">
      <alignment vertical="center"/>
    </xf>
    <xf numFmtId="0" fontId="44" fillId="0" borderId="23" xfId="51" applyNumberFormat="1" applyFont="1" applyFill="1" applyBorder="1" applyAlignment="1">
      <alignment vertical="center"/>
    </xf>
    <xf numFmtId="38" fontId="44" fillId="0" borderId="23" xfId="51" applyFont="1" applyFill="1" applyBorder="1" applyAlignment="1">
      <alignment horizontal="center" vertical="center"/>
    </xf>
    <xf numFmtId="38" fontId="44" fillId="0" borderId="23" xfId="51" applyFont="1" applyFill="1" applyBorder="1" applyAlignment="1">
      <alignment vertical="center"/>
    </xf>
    <xf numFmtId="0" fontId="49" fillId="0" borderId="0" xfId="42" applyFont="1">
      <alignment vertical="center"/>
    </xf>
    <xf numFmtId="0" fontId="44" fillId="0" borderId="31" xfId="51" applyNumberFormat="1" applyFont="1" applyFill="1" applyBorder="1" applyAlignment="1">
      <alignment horizontal="center" vertical="center"/>
    </xf>
    <xf numFmtId="38" fontId="44" fillId="0" borderId="14" xfId="51" applyFont="1" applyFill="1" applyBorder="1" applyAlignment="1">
      <alignment vertical="center"/>
    </xf>
    <xf numFmtId="38" fontId="48" fillId="0" borderId="14" xfId="51" applyFont="1" applyFill="1" applyBorder="1" applyAlignment="1">
      <alignment vertical="center"/>
    </xf>
    <xf numFmtId="0" fontId="44" fillId="0" borderId="14" xfId="51" applyNumberFormat="1" applyFont="1" applyFill="1" applyBorder="1" applyAlignment="1">
      <alignment vertical="center"/>
    </xf>
    <xf numFmtId="38" fontId="44" fillId="0" borderId="14" xfId="51" applyFont="1" applyFill="1" applyBorder="1" applyAlignment="1">
      <alignment horizontal="center" vertical="center"/>
    </xf>
    <xf numFmtId="38" fontId="44" fillId="0" borderId="17" xfId="51" applyFont="1" applyFill="1" applyBorder="1" applyAlignment="1">
      <alignment vertical="center"/>
    </xf>
    <xf numFmtId="0" fontId="44" fillId="0" borderId="25" xfId="51" applyNumberFormat="1" applyFont="1" applyFill="1" applyBorder="1" applyAlignment="1">
      <alignment horizontal="center" vertical="center"/>
    </xf>
    <xf numFmtId="38" fontId="44" fillId="0" borderId="15" xfId="51" applyFont="1" applyFill="1" applyBorder="1" applyAlignment="1">
      <alignment vertical="center"/>
    </xf>
    <xf numFmtId="38" fontId="48" fillId="0" borderId="15" xfId="51" applyFont="1" applyFill="1" applyBorder="1" applyAlignment="1">
      <alignment vertical="center"/>
    </xf>
    <xf numFmtId="0" fontId="44" fillId="0" borderId="15" xfId="51" applyNumberFormat="1" applyFont="1" applyFill="1" applyBorder="1" applyAlignment="1">
      <alignment vertical="center"/>
    </xf>
    <xf numFmtId="38" fontId="44" fillId="0" borderId="15" xfId="51" applyFont="1" applyFill="1" applyBorder="1" applyAlignment="1">
      <alignment horizontal="center" vertical="center"/>
    </xf>
    <xf numFmtId="38" fontId="44" fillId="0" borderId="19" xfId="51" applyFont="1" applyFill="1" applyBorder="1" applyAlignment="1">
      <alignment vertical="center"/>
    </xf>
    <xf numFmtId="0" fontId="44" fillId="0" borderId="24" xfId="51" applyNumberFormat="1" applyFont="1" applyFill="1" applyBorder="1" applyAlignment="1">
      <alignment horizontal="center" vertical="center"/>
    </xf>
    <xf numFmtId="0" fontId="44" fillId="0" borderId="13" xfId="42" applyFont="1" applyBorder="1">
      <alignment vertical="center"/>
    </xf>
    <xf numFmtId="0" fontId="43" fillId="0" borderId="23" xfId="42" applyFont="1" applyBorder="1">
      <alignment vertical="center"/>
    </xf>
    <xf numFmtId="49" fontId="48" fillId="0" borderId="15" xfId="51" applyNumberFormat="1" applyFont="1" applyFill="1" applyBorder="1" applyAlignment="1">
      <alignment vertical="center"/>
    </xf>
    <xf numFmtId="38" fontId="48" fillId="0" borderId="15" xfId="51" applyFont="1" applyFill="1" applyBorder="1" applyAlignment="1">
      <alignment vertical="center" justifyLastLine="1"/>
    </xf>
    <xf numFmtId="38" fontId="44" fillId="0" borderId="19" xfId="51" applyFont="1" applyFill="1" applyBorder="1" applyAlignment="1">
      <alignment vertical="center" justifyLastLine="1"/>
    </xf>
    <xf numFmtId="38" fontId="44" fillId="0" borderId="15" xfId="51" applyFont="1" applyFill="1" applyBorder="1" applyAlignment="1">
      <alignment vertical="center" justifyLastLine="1"/>
    </xf>
    <xf numFmtId="0" fontId="44" fillId="0" borderId="24" xfId="51" quotePrefix="1" applyNumberFormat="1" applyFont="1" applyFill="1" applyBorder="1" applyAlignment="1">
      <alignment horizontal="center" vertical="center"/>
    </xf>
    <xf numFmtId="0" fontId="44" fillId="0" borderId="25" xfId="51" quotePrefix="1" applyNumberFormat="1" applyFont="1" applyFill="1" applyBorder="1" applyAlignment="1">
      <alignment horizontal="center" vertical="center"/>
    </xf>
    <xf numFmtId="0" fontId="48" fillId="0" borderId="15" xfId="42" applyFont="1" applyBorder="1">
      <alignment vertical="center"/>
    </xf>
    <xf numFmtId="38" fontId="44" fillId="0" borderId="0" xfId="51" applyFont="1" applyFill="1" applyBorder="1" applyAlignment="1">
      <alignment vertical="center"/>
    </xf>
    <xf numFmtId="38" fontId="48" fillId="0" borderId="14" xfId="51" applyFont="1" applyFill="1" applyBorder="1" applyAlignment="1">
      <alignment vertical="center" wrapText="1"/>
    </xf>
    <xf numFmtId="38" fontId="48" fillId="0" borderId="23" xfId="51" applyFont="1" applyFill="1" applyBorder="1" applyAlignment="1">
      <alignment vertical="center" wrapText="1"/>
    </xf>
    <xf numFmtId="38" fontId="48" fillId="0" borderId="15" xfId="51" applyFont="1" applyFill="1" applyBorder="1" applyAlignment="1">
      <alignment vertical="center" wrapText="1"/>
    </xf>
    <xf numFmtId="38" fontId="44" fillId="0" borderId="17" xfId="51" applyFont="1" applyFill="1" applyBorder="1" applyAlignment="1">
      <alignment horizontal="center" vertical="center"/>
    </xf>
    <xf numFmtId="0" fontId="44" fillId="0" borderId="14" xfId="42" applyFont="1" applyBorder="1">
      <alignment vertical="center"/>
    </xf>
    <xf numFmtId="38" fontId="44" fillId="0" borderId="32" xfId="51" applyFont="1" applyFill="1" applyBorder="1" applyAlignment="1">
      <alignment vertical="center"/>
    </xf>
    <xf numFmtId="0" fontId="44" fillId="0" borderId="33" xfId="51" applyNumberFormat="1" applyFont="1" applyFill="1" applyBorder="1" applyAlignment="1">
      <alignment horizontal="center" vertical="center"/>
    </xf>
    <xf numFmtId="38" fontId="44" fillId="0" borderId="16" xfId="51" applyFont="1" applyFill="1" applyBorder="1" applyAlignment="1">
      <alignment vertical="center"/>
    </xf>
    <xf numFmtId="38" fontId="48" fillId="0" borderId="16" xfId="51" applyFont="1" applyFill="1" applyBorder="1" applyAlignment="1">
      <alignment vertical="center"/>
    </xf>
    <xf numFmtId="0" fontId="44" fillId="0" borderId="16" xfId="51" applyNumberFormat="1" applyFont="1" applyFill="1" applyBorder="1" applyAlignment="1">
      <alignment vertical="center"/>
    </xf>
    <xf numFmtId="38" fontId="44" fillId="0" borderId="34" xfId="51" applyFont="1" applyFill="1" applyBorder="1" applyAlignment="1">
      <alignment vertical="center"/>
    </xf>
    <xf numFmtId="38" fontId="44" fillId="0" borderId="21" xfId="51" applyFont="1" applyFill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44" fillId="0" borderId="0" xfId="0" applyFont="1"/>
    <xf numFmtId="38" fontId="44" fillId="0" borderId="27" xfId="21" applyFont="1" applyFill="1" applyBorder="1" applyAlignment="1">
      <alignment horizontal="distributed" vertical="center" justifyLastLine="1"/>
    </xf>
    <xf numFmtId="38" fontId="44" fillId="0" borderId="28" xfId="21" applyFont="1" applyFill="1" applyBorder="1" applyAlignment="1">
      <alignment horizontal="distributed" vertical="center" justifyLastLine="1"/>
    </xf>
    <xf numFmtId="186" fontId="44" fillId="0" borderId="28" xfId="21" applyNumberFormat="1" applyFont="1" applyFill="1" applyBorder="1" applyAlignment="1">
      <alignment horizontal="distributed" vertical="center" justifyLastLine="1"/>
    </xf>
    <xf numFmtId="0" fontId="49" fillId="0" borderId="0" xfId="42" applyFont="1" applyAlignment="1">
      <alignment vertical="center" wrapText="1"/>
    </xf>
    <xf numFmtId="0" fontId="44" fillId="0" borderId="29" xfId="21" applyNumberFormat="1" applyFont="1" applyFill="1" applyBorder="1" applyAlignment="1">
      <alignment horizontal="center" vertical="center"/>
    </xf>
    <xf numFmtId="38" fontId="44" fillId="0" borderId="30" xfId="21" applyFont="1" applyFill="1" applyBorder="1" applyAlignment="1">
      <alignment vertical="center"/>
    </xf>
    <xf numFmtId="38" fontId="48" fillId="0" borderId="30" xfId="21" applyFont="1" applyFill="1" applyBorder="1" applyAlignment="1">
      <alignment vertical="center"/>
    </xf>
    <xf numFmtId="186" fontId="44" fillId="0" borderId="30" xfId="21" applyNumberFormat="1" applyFont="1" applyFill="1" applyBorder="1" applyAlignment="1">
      <alignment vertical="center"/>
    </xf>
    <xf numFmtId="38" fontId="44" fillId="0" borderId="30" xfId="21" applyFont="1" applyFill="1" applyBorder="1" applyAlignment="1">
      <alignment horizontal="center" vertical="center"/>
    </xf>
    <xf numFmtId="0" fontId="49" fillId="0" borderId="5" xfId="42" applyFont="1" applyBorder="1">
      <alignment vertical="center"/>
    </xf>
    <xf numFmtId="0" fontId="44" fillId="0" borderId="25" xfId="43" applyFont="1" applyBorder="1" applyAlignment="1">
      <alignment horizontal="center" vertical="center"/>
    </xf>
    <xf numFmtId="0" fontId="44" fillId="0" borderId="15" xfId="43" applyFont="1" applyBorder="1" applyAlignment="1">
      <alignment vertical="center"/>
    </xf>
    <xf numFmtId="38" fontId="48" fillId="0" borderId="23" xfId="21" applyFont="1" applyFill="1" applyBorder="1" applyAlignment="1">
      <alignment vertical="center"/>
    </xf>
    <xf numFmtId="186" fontId="44" fillId="0" borderId="23" xfId="21" applyNumberFormat="1" applyFont="1" applyFill="1" applyBorder="1" applyAlignment="1">
      <alignment vertical="center"/>
    </xf>
    <xf numFmtId="38" fontId="44" fillId="0" borderId="23" xfId="21" applyFont="1" applyFill="1" applyBorder="1" applyAlignment="1">
      <alignment horizontal="center" vertical="center"/>
    </xf>
    <xf numFmtId="38" fontId="44" fillId="0" borderId="23" xfId="21" applyFont="1" applyFill="1" applyBorder="1" applyAlignment="1">
      <alignment vertical="center"/>
    </xf>
    <xf numFmtId="0" fontId="44" fillId="0" borderId="31" xfId="21" applyNumberFormat="1" applyFont="1" applyFill="1" applyBorder="1" applyAlignment="1">
      <alignment horizontal="center" vertical="center"/>
    </xf>
    <xf numFmtId="38" fontId="44" fillId="0" borderId="14" xfId="21" applyFont="1" applyFill="1" applyBorder="1" applyAlignment="1">
      <alignment vertical="center"/>
    </xf>
    <xf numFmtId="38" fontId="48" fillId="0" borderId="14" xfId="21" applyFont="1" applyFill="1" applyBorder="1" applyAlignment="1">
      <alignment vertical="center"/>
    </xf>
    <xf numFmtId="186" fontId="44" fillId="0" borderId="14" xfId="21" applyNumberFormat="1" applyFont="1" applyFill="1" applyBorder="1" applyAlignment="1">
      <alignment vertical="center"/>
    </xf>
    <xf numFmtId="38" fontId="44" fillId="0" borderId="14" xfId="21" applyFont="1" applyFill="1" applyBorder="1" applyAlignment="1">
      <alignment horizontal="center" vertical="center"/>
    </xf>
    <xf numFmtId="0" fontId="44" fillId="0" borderId="25" xfId="21" applyNumberFormat="1" applyFont="1" applyFill="1" applyBorder="1" applyAlignment="1">
      <alignment horizontal="center" vertical="center"/>
    </xf>
    <xf numFmtId="38" fontId="44" fillId="0" borderId="15" xfId="21" applyFont="1" applyFill="1" applyBorder="1" applyAlignment="1">
      <alignment vertical="center"/>
    </xf>
    <xf numFmtId="38" fontId="48" fillId="0" borderId="15" xfId="21" applyFont="1" applyFill="1" applyBorder="1" applyAlignment="1">
      <alignment vertical="center"/>
    </xf>
    <xf numFmtId="186" fontId="44" fillId="0" borderId="15" xfId="21" applyNumberFormat="1" applyFont="1" applyFill="1" applyBorder="1" applyAlignment="1">
      <alignment vertical="center"/>
    </xf>
    <xf numFmtId="38" fontId="44" fillId="0" borderId="15" xfId="21" applyFont="1" applyFill="1" applyBorder="1" applyAlignment="1">
      <alignment horizontal="center" vertical="center"/>
    </xf>
    <xf numFmtId="0" fontId="44" fillId="0" borderId="24" xfId="21" applyNumberFormat="1" applyFont="1" applyFill="1" applyBorder="1" applyAlignment="1">
      <alignment horizontal="center" vertical="center"/>
    </xf>
    <xf numFmtId="193" fontId="44" fillId="0" borderId="23" xfId="21" applyNumberFormat="1" applyFont="1" applyFill="1" applyBorder="1" applyAlignment="1">
      <alignment vertical="center"/>
    </xf>
    <xf numFmtId="193" fontId="44" fillId="0" borderId="15" xfId="21" applyNumberFormat="1" applyFont="1" applyFill="1" applyBorder="1" applyAlignment="1">
      <alignment vertical="center"/>
    </xf>
    <xf numFmtId="49" fontId="48" fillId="0" borderId="15" xfId="21" applyNumberFormat="1" applyFont="1" applyFill="1" applyBorder="1" applyAlignment="1">
      <alignment vertical="center"/>
    </xf>
    <xf numFmtId="193" fontId="44" fillId="0" borderId="14" xfId="21" applyNumberFormat="1" applyFont="1" applyFill="1" applyBorder="1" applyAlignment="1">
      <alignment vertical="center"/>
    </xf>
    <xf numFmtId="38" fontId="48" fillId="0" borderId="15" xfId="21" applyFont="1" applyFill="1" applyBorder="1" applyAlignment="1">
      <alignment vertical="center" justifyLastLine="1"/>
    </xf>
    <xf numFmtId="38" fontId="44" fillId="0" borderId="15" xfId="21" applyFont="1" applyFill="1" applyBorder="1" applyAlignment="1">
      <alignment vertical="center" justifyLastLine="1"/>
    </xf>
    <xf numFmtId="0" fontId="44" fillId="0" borderId="25" xfId="21" quotePrefix="1" applyNumberFormat="1" applyFont="1" applyFill="1" applyBorder="1" applyAlignment="1">
      <alignment horizontal="center" vertical="center"/>
    </xf>
    <xf numFmtId="0" fontId="44" fillId="0" borderId="24" xfId="21" quotePrefix="1" applyNumberFormat="1" applyFont="1" applyFill="1" applyBorder="1" applyAlignment="1">
      <alignment horizontal="center" vertical="center"/>
    </xf>
    <xf numFmtId="38" fontId="44" fillId="0" borderId="0" xfId="21" applyFont="1" applyFill="1" applyBorder="1" applyAlignment="1">
      <alignment vertical="center"/>
    </xf>
    <xf numFmtId="38" fontId="48" fillId="0" borderId="14" xfId="21" applyFont="1" applyFill="1" applyBorder="1" applyAlignment="1">
      <alignment vertical="center" wrapText="1"/>
    </xf>
    <xf numFmtId="38" fontId="48" fillId="0" borderId="23" xfId="21" applyFont="1" applyFill="1" applyBorder="1" applyAlignment="1">
      <alignment vertical="center" wrapText="1"/>
    </xf>
    <xf numFmtId="38" fontId="44" fillId="0" borderId="15" xfId="21" applyFont="1" applyFill="1" applyBorder="1" applyAlignment="1">
      <alignment horizontal="left" vertical="center"/>
    </xf>
    <xf numFmtId="38" fontId="48" fillId="0" borderId="15" xfId="21" applyFont="1" applyFill="1" applyBorder="1" applyAlignment="1">
      <alignment vertical="center" wrapText="1"/>
    </xf>
    <xf numFmtId="38" fontId="44" fillId="0" borderId="32" xfId="21" applyFont="1" applyFill="1" applyBorder="1" applyAlignment="1">
      <alignment vertical="center"/>
    </xf>
    <xf numFmtId="0" fontId="44" fillId="0" borderId="33" xfId="21" applyNumberFormat="1" applyFont="1" applyFill="1" applyBorder="1" applyAlignment="1">
      <alignment horizontal="center" vertical="center"/>
    </xf>
    <xf numFmtId="38" fontId="44" fillId="0" borderId="16" xfId="21" applyFont="1" applyFill="1" applyBorder="1" applyAlignment="1">
      <alignment vertical="center"/>
    </xf>
    <xf numFmtId="38" fontId="48" fillId="0" borderId="16" xfId="21" applyFont="1" applyFill="1" applyBorder="1" applyAlignment="1">
      <alignment vertical="center"/>
    </xf>
    <xf numFmtId="193" fontId="44" fillId="0" borderId="16" xfId="21" applyNumberFormat="1" applyFont="1" applyFill="1" applyBorder="1" applyAlignment="1">
      <alignment vertical="center"/>
    </xf>
    <xf numFmtId="38" fontId="44" fillId="0" borderId="16" xfId="21" applyFont="1" applyFill="1" applyBorder="1" applyAlignment="1">
      <alignment horizontal="center" vertical="center"/>
    </xf>
    <xf numFmtId="38" fontId="44" fillId="0" borderId="34" xfId="21" applyFont="1" applyFill="1" applyBorder="1" applyAlignment="1">
      <alignment vertical="center"/>
    </xf>
    <xf numFmtId="193" fontId="44" fillId="0" borderId="15" xfId="21" applyNumberFormat="1" applyFont="1" applyFill="1" applyBorder="1" applyAlignment="1">
      <alignment vertical="center" justifyLastLine="1"/>
    </xf>
    <xf numFmtId="38" fontId="44" fillId="0" borderId="15" xfId="21" applyFont="1" applyFill="1" applyBorder="1" applyAlignment="1">
      <alignment horizontal="center" vertical="center" justifyLastLine="1"/>
    </xf>
    <xf numFmtId="186" fontId="44" fillId="0" borderId="16" xfId="21" applyNumberFormat="1" applyFont="1" applyFill="1" applyBorder="1" applyAlignment="1">
      <alignment vertical="center"/>
    </xf>
    <xf numFmtId="38" fontId="43" fillId="0" borderId="0" xfId="21" applyFont="1" applyFill="1" applyAlignment="1"/>
    <xf numFmtId="186" fontId="43" fillId="0" borderId="0" xfId="21" applyNumberFormat="1" applyFont="1" applyFill="1" applyAlignment="1"/>
    <xf numFmtId="38" fontId="43" fillId="0" borderId="0" xfId="21" applyFont="1" applyFill="1" applyAlignment="1">
      <alignment horizontal="center"/>
    </xf>
    <xf numFmtId="38" fontId="43" fillId="0" borderId="0" xfId="21" applyFont="1" applyFill="1" applyAlignment="1">
      <alignment horizontal="left" shrinkToFit="1"/>
    </xf>
    <xf numFmtId="0" fontId="43" fillId="0" borderId="0" xfId="42" applyFont="1" applyAlignment="1">
      <alignment horizontal="left" vertical="center" shrinkToFit="1"/>
    </xf>
    <xf numFmtId="0" fontId="10" fillId="0" borderId="6" xfId="52" applyFont="1" applyBorder="1" applyAlignment="1">
      <alignment horizontal="center" vertical="center"/>
    </xf>
    <xf numFmtId="0" fontId="10" fillId="0" borderId="7" xfId="52" applyFont="1" applyBorder="1" applyAlignment="1">
      <alignment vertical="center"/>
    </xf>
    <xf numFmtId="0" fontId="10" fillId="0" borderId="7" xfId="52" applyFont="1" applyBorder="1" applyAlignment="1">
      <alignment horizontal="right" vertical="center"/>
    </xf>
    <xf numFmtId="186" fontId="10" fillId="0" borderId="7" xfId="52" applyNumberFormat="1" applyFont="1" applyBorder="1" applyAlignment="1">
      <alignment vertical="center"/>
    </xf>
    <xf numFmtId="0" fontId="10" fillId="0" borderId="7" xfId="52" applyFont="1" applyBorder="1" applyAlignment="1">
      <alignment horizontal="center" vertical="center"/>
    </xf>
    <xf numFmtId="185" fontId="10" fillId="0" borderId="7" xfId="52" applyNumberFormat="1" applyFont="1" applyBorder="1" applyAlignment="1">
      <alignment vertical="center"/>
    </xf>
    <xf numFmtId="185" fontId="10" fillId="0" borderId="8" xfId="52" applyNumberFormat="1" applyFont="1" applyBorder="1" applyAlignment="1">
      <alignment vertical="center"/>
    </xf>
    <xf numFmtId="0" fontId="50" fillId="0" borderId="0" xfId="53"/>
    <xf numFmtId="0" fontId="10" fillId="0" borderId="5" xfId="52" applyFont="1" applyBorder="1" applyAlignment="1">
      <alignment horizontal="center" vertical="center"/>
    </xf>
    <xf numFmtId="0" fontId="10" fillId="0" borderId="0" xfId="52" applyFont="1" applyAlignment="1">
      <alignment vertical="center"/>
    </xf>
    <xf numFmtId="0" fontId="10" fillId="0" borderId="0" xfId="52" applyFont="1" applyAlignment="1">
      <alignment horizontal="right" vertical="center"/>
    </xf>
    <xf numFmtId="186" fontId="10" fillId="0" borderId="0" xfId="54" applyNumberFormat="1" applyFont="1" applyBorder="1" applyAlignment="1">
      <alignment vertical="center"/>
    </xf>
    <xf numFmtId="0" fontId="10" fillId="0" borderId="0" xfId="52" applyFont="1" applyAlignment="1">
      <alignment horizontal="center" vertical="center"/>
    </xf>
    <xf numFmtId="185" fontId="10" fillId="0" borderId="0" xfId="54" applyNumberFormat="1" applyFont="1" applyBorder="1" applyAlignment="1">
      <alignment vertical="center"/>
    </xf>
    <xf numFmtId="185" fontId="10" fillId="0" borderId="9" xfId="54" applyNumberFormat="1" applyFont="1" applyBorder="1" applyAlignment="1">
      <alignment vertical="center"/>
    </xf>
    <xf numFmtId="0" fontId="5" fillId="0" borderId="5" xfId="53" applyFont="1" applyBorder="1" applyAlignment="1">
      <alignment vertical="center" wrapText="1"/>
    </xf>
    <xf numFmtId="194" fontId="5" fillId="0" borderId="0" xfId="53" applyNumberFormat="1" applyFont="1" applyAlignment="1">
      <alignment vertical="center"/>
    </xf>
    <xf numFmtId="0" fontId="5" fillId="0" borderId="0" xfId="53" applyFont="1" applyAlignment="1">
      <alignment horizontal="center" vertical="center"/>
    </xf>
    <xf numFmtId="191" fontId="52" fillId="0" borderId="0" xfId="53" applyNumberFormat="1" applyFont="1" applyAlignment="1">
      <alignment vertical="center"/>
    </xf>
    <xf numFmtId="0" fontId="8" fillId="0" borderId="0" xfId="53" applyFont="1" applyAlignment="1">
      <alignment horizontal="right" vertical="center"/>
    </xf>
    <xf numFmtId="0" fontId="8" fillId="0" borderId="0" xfId="53" applyFont="1" applyAlignment="1">
      <alignment horizontal="left" vertical="center"/>
    </xf>
    <xf numFmtId="0" fontId="6" fillId="0" borderId="9" xfId="53" applyFont="1" applyBorder="1" applyAlignment="1">
      <alignment vertical="center"/>
    </xf>
    <xf numFmtId="0" fontId="10" fillId="0" borderId="5" xfId="53" applyFont="1" applyBorder="1" applyAlignment="1">
      <alignment vertical="center"/>
    </xf>
    <xf numFmtId="0" fontId="10" fillId="0" borderId="0" xfId="53" applyFont="1" applyAlignment="1">
      <alignment vertical="center"/>
    </xf>
    <xf numFmtId="0" fontId="53" fillId="0" borderId="0" xfId="53" applyFont="1" applyAlignment="1">
      <alignment vertical="center"/>
    </xf>
    <xf numFmtId="0" fontId="4" fillId="0" borderId="0" xfId="53" applyFont="1" applyAlignment="1">
      <alignment horizontal="center" vertical="center"/>
    </xf>
    <xf numFmtId="0" fontId="4" fillId="0" borderId="0" xfId="53" applyFont="1" applyAlignment="1">
      <alignment vertical="center"/>
    </xf>
    <xf numFmtId="185" fontId="10" fillId="0" borderId="0" xfId="54" applyNumberFormat="1" applyFont="1" applyBorder="1" applyAlignment="1">
      <alignment horizontal="right" vertical="center"/>
    </xf>
    <xf numFmtId="0" fontId="5" fillId="0" borderId="5" xfId="53" applyFont="1" applyBorder="1" applyAlignment="1">
      <alignment horizontal="center" vertical="center"/>
    </xf>
    <xf numFmtId="0" fontId="5" fillId="0" borderId="0" xfId="53" applyFont="1" applyAlignment="1">
      <alignment vertical="center"/>
    </xf>
    <xf numFmtId="0" fontId="10" fillId="0" borderId="9" xfId="52" applyFont="1" applyBorder="1" applyAlignment="1">
      <alignment vertical="center"/>
    </xf>
    <xf numFmtId="0" fontId="25" fillId="0" borderId="9" xfId="53" applyFont="1" applyBorder="1" applyAlignment="1">
      <alignment horizontal="left" vertical="center"/>
    </xf>
    <xf numFmtId="192" fontId="11" fillId="0" borderId="0" xfId="53" applyNumberFormat="1" applyFont="1" applyAlignment="1">
      <alignment vertical="center"/>
    </xf>
    <xf numFmtId="0" fontId="25" fillId="0" borderId="0" xfId="53" applyFont="1" applyAlignment="1">
      <alignment horizontal="center" vertical="center"/>
    </xf>
    <xf numFmtId="191" fontId="54" fillId="0" borderId="0" xfId="53" applyNumberFormat="1" applyFont="1" applyAlignment="1">
      <alignment vertical="center"/>
    </xf>
    <xf numFmtId="0" fontId="25" fillId="0" borderId="0" xfId="53" applyFont="1" applyAlignment="1">
      <alignment horizontal="right" vertical="center"/>
    </xf>
    <xf numFmtId="0" fontId="25" fillId="0" borderId="9" xfId="53" applyFont="1" applyBorder="1" applyAlignment="1">
      <alignment vertical="center"/>
    </xf>
    <xf numFmtId="0" fontId="10" fillId="0" borderId="0" xfId="53" applyFont="1" applyAlignment="1">
      <alignment horizontal="right" vertical="center"/>
    </xf>
    <xf numFmtId="186" fontId="10" fillId="0" borderId="0" xfId="52" applyNumberFormat="1" applyFont="1" applyAlignment="1">
      <alignment vertical="center"/>
    </xf>
    <xf numFmtId="185" fontId="10" fillId="0" borderId="0" xfId="52" applyNumberFormat="1" applyFont="1" applyAlignment="1">
      <alignment vertical="center"/>
    </xf>
    <xf numFmtId="0" fontId="10" fillId="0" borderId="10" xfId="52" applyFont="1" applyBorder="1" applyAlignment="1">
      <alignment horizontal="center" vertical="center"/>
    </xf>
    <xf numFmtId="0" fontId="10" fillId="0" borderId="11" xfId="52" applyFont="1" applyBorder="1" applyAlignment="1">
      <alignment horizontal="left" vertical="center"/>
    </xf>
    <xf numFmtId="0" fontId="10" fillId="0" borderId="11" xfId="52" applyFont="1" applyBorder="1" applyAlignment="1">
      <alignment vertical="center"/>
    </xf>
    <xf numFmtId="0" fontId="10" fillId="0" borderId="11" xfId="52" applyFont="1" applyBorder="1" applyAlignment="1">
      <alignment horizontal="right" vertical="center"/>
    </xf>
    <xf numFmtId="186" fontId="10" fillId="0" borderId="11" xfId="54" applyNumberFormat="1" applyFont="1" applyBorder="1" applyAlignment="1">
      <alignment vertical="center"/>
    </xf>
    <xf numFmtId="0" fontId="10" fillId="0" borderId="11" xfId="52" applyFont="1" applyBorder="1" applyAlignment="1">
      <alignment horizontal="center" vertical="center"/>
    </xf>
    <xf numFmtId="185" fontId="10" fillId="0" borderId="11" xfId="54" applyNumberFormat="1" applyFont="1" applyBorder="1" applyAlignment="1">
      <alignment vertical="center"/>
    </xf>
    <xf numFmtId="185" fontId="10" fillId="0" borderId="12" xfId="54" applyNumberFormat="1" applyFont="1" applyBorder="1" applyAlignment="1">
      <alignment vertical="center"/>
    </xf>
    <xf numFmtId="0" fontId="41" fillId="12" borderId="6" xfId="55" applyFont="1" applyFill="1" applyBorder="1" applyAlignment="1">
      <alignment horizontal="centerContinuous"/>
    </xf>
    <xf numFmtId="0" fontId="43" fillId="12" borderId="8" xfId="55" applyFont="1" applyFill="1" applyBorder="1" applyAlignment="1">
      <alignment horizontal="centerContinuous"/>
    </xf>
    <xf numFmtId="0" fontId="43" fillId="0" borderId="0" xfId="55" applyFont="1"/>
    <xf numFmtId="0" fontId="43" fillId="12" borderId="5" xfId="55" applyFont="1" applyFill="1" applyBorder="1"/>
    <xf numFmtId="0" fontId="43" fillId="12" borderId="0" xfId="55" applyFont="1" applyFill="1"/>
    <xf numFmtId="0" fontId="43" fillId="12" borderId="0" xfId="55" applyFont="1" applyFill="1" applyAlignment="1">
      <alignment horizontal="center"/>
    </xf>
    <xf numFmtId="0" fontId="44" fillId="12" borderId="0" xfId="55" applyFont="1" applyFill="1"/>
    <xf numFmtId="0" fontId="43" fillId="12" borderId="9" xfId="55" applyFont="1" applyFill="1" applyBorder="1"/>
    <xf numFmtId="0" fontId="44" fillId="12" borderId="0" xfId="55" applyFont="1" applyFill="1" applyAlignment="1">
      <alignment horizontal="center"/>
    </xf>
    <xf numFmtId="5" fontId="45" fillId="12" borderId="7" xfId="55" applyNumberFormat="1" applyFont="1" applyFill="1" applyBorder="1" applyAlignment="1">
      <alignment vertical="center"/>
    </xf>
    <xf numFmtId="0" fontId="45" fillId="12" borderId="7" xfId="55" applyFont="1" applyFill="1" applyBorder="1" applyAlignment="1">
      <alignment horizontal="center" vertical="center"/>
    </xf>
    <xf numFmtId="6" fontId="45" fillId="12" borderId="11" xfId="56" applyFont="1" applyFill="1" applyBorder="1" applyAlignment="1">
      <alignment vertical="center"/>
    </xf>
    <xf numFmtId="0" fontId="45" fillId="12" borderId="11" xfId="55" applyFont="1" applyFill="1" applyBorder="1" applyAlignment="1">
      <alignment horizontal="left" vertical="center"/>
    </xf>
    <xf numFmtId="0" fontId="45" fillId="12" borderId="11" xfId="55" applyFont="1" applyFill="1" applyBorder="1" applyAlignment="1">
      <alignment horizontal="center" vertical="center"/>
    </xf>
    <xf numFmtId="0" fontId="45" fillId="12" borderId="11" xfId="55" applyFont="1" applyFill="1" applyBorder="1" applyAlignment="1">
      <alignment vertical="center"/>
    </xf>
    <xf numFmtId="179" fontId="45" fillId="12" borderId="0" xfId="56" applyNumberFormat="1" applyFont="1" applyFill="1" applyBorder="1" applyAlignment="1">
      <alignment vertical="center"/>
    </xf>
    <xf numFmtId="0" fontId="45" fillId="12" borderId="0" xfId="55" applyFont="1" applyFill="1" applyAlignment="1">
      <alignment horizontal="left" vertical="center"/>
    </xf>
    <xf numFmtId="0" fontId="45" fillId="12" borderId="0" xfId="55" applyFont="1" applyFill="1" applyAlignment="1">
      <alignment horizontal="center" vertical="center"/>
    </xf>
    <xf numFmtId="0" fontId="45" fillId="12" borderId="0" xfId="55" applyFont="1" applyFill="1" applyAlignment="1">
      <alignment vertical="center"/>
    </xf>
    <xf numFmtId="0" fontId="43" fillId="12" borderId="38" xfId="55" applyFont="1" applyFill="1" applyBorder="1"/>
    <xf numFmtId="5" fontId="45" fillId="12" borderId="38" xfId="55" applyNumberFormat="1" applyFont="1" applyFill="1" applyBorder="1" applyAlignment="1">
      <alignment vertical="center"/>
    </xf>
    <xf numFmtId="0" fontId="45" fillId="12" borderId="38" xfId="55" applyFont="1" applyFill="1" applyBorder="1" applyAlignment="1">
      <alignment vertical="center"/>
    </xf>
    <xf numFmtId="0" fontId="44" fillId="12" borderId="38" xfId="55" applyFont="1" applyFill="1" applyBorder="1"/>
    <xf numFmtId="0" fontId="44" fillId="12" borderId="0" xfId="55" applyFont="1" applyFill="1" applyAlignment="1">
      <alignment vertical="center"/>
    </xf>
    <xf numFmtId="38" fontId="44" fillId="12" borderId="0" xfId="55" applyNumberFormat="1" applyFont="1" applyFill="1" applyAlignment="1">
      <alignment vertical="center"/>
    </xf>
    <xf numFmtId="0" fontId="44" fillId="12" borderId="36" xfId="55" applyFont="1" applyFill="1" applyBorder="1" applyAlignment="1">
      <alignment horizontal="right" vertical="center"/>
    </xf>
    <xf numFmtId="0" fontId="44" fillId="12" borderId="36" xfId="55" applyFont="1" applyFill="1" applyBorder="1" applyAlignment="1">
      <alignment vertical="center"/>
    </xf>
    <xf numFmtId="0" fontId="44" fillId="12" borderId="36" xfId="53" applyFont="1" applyFill="1" applyBorder="1" applyAlignment="1">
      <alignment vertical="center"/>
    </xf>
    <xf numFmtId="0" fontId="44" fillId="12" borderId="36" xfId="53" applyFont="1" applyFill="1" applyBorder="1" applyAlignment="1">
      <alignment horizontal="center" vertical="center"/>
    </xf>
    <xf numFmtId="38" fontId="44" fillId="12" borderId="36" xfId="53" applyNumberFormat="1" applyFont="1" applyFill="1" applyBorder="1" applyAlignment="1">
      <alignment vertical="center"/>
    </xf>
    <xf numFmtId="0" fontId="44" fillId="12" borderId="13" xfId="55" applyFont="1" applyFill="1" applyBorder="1" applyAlignment="1">
      <alignment vertical="center"/>
    </xf>
    <xf numFmtId="38" fontId="44" fillId="12" borderId="13" xfId="55" applyNumberFormat="1" applyFont="1" applyFill="1" applyBorder="1" applyAlignment="1">
      <alignment vertical="center"/>
    </xf>
    <xf numFmtId="0" fontId="44" fillId="8" borderId="13" xfId="55" applyFont="1" applyFill="1" applyBorder="1" applyAlignment="1">
      <alignment vertical="center"/>
    </xf>
    <xf numFmtId="0" fontId="44" fillId="8" borderId="36" xfId="55" applyFont="1" applyFill="1" applyBorder="1" applyAlignment="1">
      <alignment vertical="center"/>
    </xf>
    <xf numFmtId="0" fontId="44" fillId="0" borderId="13" xfId="55" applyFont="1" applyBorder="1" applyAlignment="1">
      <alignment vertical="center"/>
    </xf>
    <xf numFmtId="0" fontId="43" fillId="12" borderId="5" xfId="55" applyFont="1" applyFill="1" applyBorder="1" applyAlignment="1">
      <alignment horizontal="centerContinuous"/>
    </xf>
    <xf numFmtId="0" fontId="43" fillId="12" borderId="9" xfId="55" applyFont="1" applyFill="1" applyBorder="1" applyAlignment="1">
      <alignment horizontal="centerContinuous"/>
    </xf>
    <xf numFmtId="0" fontId="44" fillId="12" borderId="36" xfId="55" applyFont="1" applyFill="1" applyBorder="1" applyAlignment="1">
      <alignment horizontal="center" vertical="center"/>
    </xf>
    <xf numFmtId="38" fontId="44" fillId="12" borderId="36" xfId="55" applyNumberFormat="1" applyFont="1" applyFill="1" applyBorder="1" applyAlignment="1">
      <alignment vertical="center"/>
    </xf>
    <xf numFmtId="0" fontId="44" fillId="12" borderId="36" xfId="55" applyFont="1" applyFill="1" applyBorder="1" applyAlignment="1">
      <alignment horizontal="left" vertical="center"/>
    </xf>
    <xf numFmtId="0" fontId="43" fillId="12" borderId="10" xfId="55" applyFont="1" applyFill="1" applyBorder="1"/>
    <xf numFmtId="0" fontId="43" fillId="12" borderId="11" xfId="55" applyFont="1" applyFill="1" applyBorder="1"/>
    <xf numFmtId="0" fontId="43" fillId="12" borderId="11" xfId="55" applyFont="1" applyFill="1" applyBorder="1" applyAlignment="1">
      <alignment horizontal="center"/>
    </xf>
    <xf numFmtId="0" fontId="44" fillId="12" borderId="11" xfId="55" applyFont="1" applyFill="1" applyBorder="1"/>
    <xf numFmtId="0" fontId="43" fillId="12" borderId="12" xfId="55" applyFont="1" applyFill="1" applyBorder="1"/>
    <xf numFmtId="0" fontId="46" fillId="0" borderId="5" xfId="55" applyFont="1" applyBorder="1" applyAlignment="1">
      <alignment horizontal="center" vertical="center"/>
    </xf>
    <xf numFmtId="0" fontId="43" fillId="0" borderId="0" xfId="55" applyFont="1" applyAlignment="1">
      <alignment vertical="center"/>
    </xf>
    <xf numFmtId="0" fontId="5" fillId="0" borderId="0" xfId="53" applyFont="1"/>
    <xf numFmtId="0" fontId="5" fillId="0" borderId="0" xfId="53" applyFont="1" applyAlignment="1">
      <alignment horizontal="center"/>
    </xf>
    <xf numFmtId="0" fontId="6" fillId="0" borderId="0" xfId="53" applyFont="1"/>
    <xf numFmtId="0" fontId="47" fillId="0" borderId="5" xfId="49" applyFont="1" applyBorder="1" applyAlignment="1">
      <alignment horizontal="center" vertical="center"/>
    </xf>
    <xf numFmtId="0" fontId="43" fillId="0" borderId="0" xfId="0" applyFont="1" applyBorder="1"/>
    <xf numFmtId="0" fontId="43" fillId="0" borderId="0" xfId="0" applyFont="1" applyBorder="1" applyAlignment="1">
      <alignment vertical="center"/>
    </xf>
    <xf numFmtId="0" fontId="47" fillId="0" borderId="0" xfId="49" applyFont="1" applyBorder="1" applyAlignment="1">
      <alignment horizontal="center" vertical="center"/>
    </xf>
    <xf numFmtId="1" fontId="43" fillId="0" borderId="0" xfId="0" applyNumberFormat="1" applyFont="1" applyBorder="1" applyAlignment="1">
      <alignment vertical="center"/>
    </xf>
    <xf numFmtId="38" fontId="47" fillId="0" borderId="5" xfId="20" applyFont="1" applyBorder="1" applyAlignment="1">
      <alignment horizontal="center" vertical="center"/>
    </xf>
    <xf numFmtId="38" fontId="47" fillId="0" borderId="0" xfId="20" applyFont="1" applyBorder="1" applyAlignment="1">
      <alignment horizontal="center" vertical="center"/>
    </xf>
    <xf numFmtId="0" fontId="43" fillId="0" borderId="5" xfId="0" applyFont="1" applyBorder="1" applyAlignment="1">
      <alignment vertical="center"/>
    </xf>
    <xf numFmtId="0" fontId="44" fillId="0" borderId="0" xfId="0" applyFont="1" applyBorder="1" applyAlignment="1">
      <alignment horizontal="center" vertical="center"/>
    </xf>
    <xf numFmtId="2" fontId="44" fillId="13" borderId="0" xfId="0" applyNumberFormat="1" applyFont="1" applyFill="1" applyBorder="1" applyAlignment="1">
      <alignment horizontal="center" vertical="center"/>
    </xf>
    <xf numFmtId="2" fontId="44" fillId="0" borderId="0" xfId="0" applyNumberFormat="1" applyFont="1" applyBorder="1" applyAlignment="1">
      <alignment horizontal="center" vertical="center"/>
    </xf>
    <xf numFmtId="38" fontId="43" fillId="0" borderId="5" xfId="0" applyNumberFormat="1" applyFont="1" applyBorder="1" applyAlignment="1">
      <alignment vertical="center"/>
    </xf>
    <xf numFmtId="0" fontId="43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left" vertical="center"/>
    </xf>
    <xf numFmtId="196" fontId="44" fillId="13" borderId="0" xfId="0" applyNumberFormat="1" applyFont="1" applyFill="1" applyBorder="1" applyAlignment="1">
      <alignment horizontal="center" vertical="center"/>
    </xf>
    <xf numFmtId="0" fontId="43" fillId="0" borderId="5" xfId="0" applyFont="1" applyBorder="1"/>
    <xf numFmtId="0" fontId="43" fillId="0" borderId="0" xfId="0" quotePrefix="1" applyFont="1" applyBorder="1"/>
    <xf numFmtId="38" fontId="44" fillId="0" borderId="5" xfId="20" applyFont="1" applyBorder="1" applyAlignment="1">
      <alignment horizontal="center" vertical="center"/>
    </xf>
    <xf numFmtId="0" fontId="43" fillId="0" borderId="0" xfId="0" quotePrefix="1" applyFont="1" applyBorder="1" applyAlignment="1">
      <alignment vertical="center"/>
    </xf>
    <xf numFmtId="38" fontId="44" fillId="0" borderId="5" xfId="20" applyFont="1" applyBorder="1" applyAlignment="1">
      <alignment vertical="center"/>
    </xf>
    <xf numFmtId="38" fontId="44" fillId="0" borderId="5" xfId="0" quotePrefix="1" applyNumberFormat="1" applyFont="1" applyBorder="1" applyAlignment="1">
      <alignment horizontal="center" vertical="center"/>
    </xf>
    <xf numFmtId="38" fontId="44" fillId="0" borderId="5" xfId="0" applyNumberFormat="1" applyFont="1" applyBorder="1" applyAlignment="1">
      <alignment horizontal="center" vertical="center"/>
    </xf>
    <xf numFmtId="0" fontId="26" fillId="0" borderId="5" xfId="53" applyFont="1" applyBorder="1" applyAlignment="1">
      <alignment horizontal="center" vertical="center"/>
    </xf>
    <xf numFmtId="0" fontId="26" fillId="0" borderId="0" xfId="53" applyFont="1" applyAlignment="1">
      <alignment horizontal="center" vertical="center"/>
    </xf>
    <xf numFmtId="0" fontId="26" fillId="0" borderId="9" xfId="53" applyFont="1" applyBorder="1" applyAlignment="1">
      <alignment horizontal="center" vertical="center"/>
    </xf>
    <xf numFmtId="0" fontId="42" fillId="12" borderId="7" xfId="55" applyFont="1" applyFill="1" applyBorder="1" applyAlignment="1">
      <alignment horizontal="center"/>
    </xf>
    <xf numFmtId="0" fontId="41" fillId="0" borderId="11" xfId="49" applyFont="1" applyBorder="1" applyAlignment="1">
      <alignment horizontal="center" vertical="center"/>
    </xf>
    <xf numFmtId="0" fontId="44" fillId="12" borderId="102" xfId="55" applyFont="1" applyFill="1" applyBorder="1" applyAlignment="1">
      <alignment horizontal="center" wrapText="1"/>
    </xf>
    <xf numFmtId="0" fontId="44" fillId="12" borderId="102" xfId="55" applyFont="1" applyFill="1" applyBorder="1" applyAlignment="1">
      <alignment horizontal="center"/>
    </xf>
    <xf numFmtId="0" fontId="44" fillId="12" borderId="0" xfId="55" applyFont="1" applyFill="1" applyAlignment="1">
      <alignment horizontal="center"/>
    </xf>
    <xf numFmtId="0" fontId="44" fillId="12" borderId="17" xfId="51" applyNumberFormat="1" applyFont="1" applyFill="1" applyBorder="1" applyAlignment="1">
      <alignment horizontal="center" vertical="center"/>
    </xf>
    <xf numFmtId="0" fontId="44" fillId="12" borderId="18" xfId="51" applyNumberFormat="1" applyFont="1" applyFill="1" applyBorder="1" applyAlignment="1">
      <alignment horizontal="center" vertical="center"/>
    </xf>
    <xf numFmtId="185" fontId="44" fillId="12" borderId="101" xfId="51" applyNumberFormat="1" applyFont="1" applyFill="1" applyBorder="1" applyAlignment="1">
      <alignment horizontal="distributed" vertical="center" justifyLastLine="1"/>
    </xf>
    <xf numFmtId="185" fontId="44" fillId="12" borderId="98" xfId="51" applyNumberFormat="1" applyFont="1" applyFill="1" applyBorder="1" applyAlignment="1">
      <alignment horizontal="distributed" vertical="center" justifyLastLine="1"/>
    </xf>
    <xf numFmtId="0" fontId="44" fillId="8" borderId="19" xfId="51" applyNumberFormat="1" applyFont="1" applyFill="1" applyBorder="1" applyAlignment="1">
      <alignment horizontal="center" vertical="center"/>
    </xf>
    <xf numFmtId="0" fontId="44" fillId="8" borderId="20" xfId="51" applyNumberFormat="1" applyFont="1" applyFill="1" applyBorder="1" applyAlignment="1">
      <alignment horizontal="center" vertical="center"/>
    </xf>
    <xf numFmtId="0" fontId="44" fillId="12" borderId="21" xfId="51" applyNumberFormat="1" applyFont="1" applyFill="1" applyBorder="1" applyAlignment="1">
      <alignment horizontal="center" vertical="center"/>
    </xf>
    <xf numFmtId="0" fontId="44" fillId="12" borderId="12" xfId="51" applyNumberFormat="1" applyFont="1" applyFill="1" applyBorder="1" applyAlignment="1">
      <alignment horizontal="center" vertical="center"/>
    </xf>
    <xf numFmtId="38" fontId="44" fillId="0" borderId="19" xfId="21" applyFont="1" applyFill="1" applyBorder="1" applyAlignment="1">
      <alignment horizontal="center" vertical="center" shrinkToFit="1"/>
    </xf>
    <xf numFmtId="38" fontId="44" fillId="0" borderId="20" xfId="21" applyFont="1" applyFill="1" applyBorder="1" applyAlignment="1">
      <alignment horizontal="center" vertical="center" shrinkToFit="1"/>
    </xf>
    <xf numFmtId="38" fontId="44" fillId="0" borderId="17" xfId="21" applyFont="1" applyFill="1" applyBorder="1" applyAlignment="1">
      <alignment horizontal="center" vertical="center" shrinkToFit="1"/>
    </xf>
    <xf numFmtId="38" fontId="44" fillId="0" borderId="18" xfId="21" applyFont="1" applyFill="1" applyBorder="1" applyAlignment="1">
      <alignment horizontal="center" vertical="center" shrinkToFit="1"/>
    </xf>
    <xf numFmtId="38" fontId="44" fillId="0" borderId="21" xfId="21" applyFont="1" applyFill="1" applyBorder="1" applyAlignment="1">
      <alignment horizontal="center" vertical="center" shrinkToFit="1"/>
    </xf>
    <xf numFmtId="38" fontId="44" fillId="0" borderId="12" xfId="21" applyFont="1" applyFill="1" applyBorder="1" applyAlignment="1">
      <alignment horizontal="center" vertical="center" shrinkToFit="1"/>
    </xf>
    <xf numFmtId="38" fontId="44" fillId="0" borderId="22" xfId="21" applyFont="1" applyFill="1" applyBorder="1" applyAlignment="1">
      <alignment horizontal="center" vertical="center" shrinkToFit="1"/>
    </xf>
    <xf numFmtId="38" fontId="44" fillId="0" borderId="8" xfId="21" applyFont="1" applyFill="1" applyBorder="1" applyAlignment="1">
      <alignment horizontal="center" vertical="center" shrinkToFit="1"/>
    </xf>
    <xf numFmtId="38" fontId="44" fillId="0" borderId="17" xfId="51" applyFont="1" applyFill="1" applyBorder="1" applyAlignment="1">
      <alignment horizontal="center" vertical="center"/>
    </xf>
    <xf numFmtId="38" fontId="44" fillId="0" borderId="18" xfId="51" applyFont="1" applyFill="1" applyBorder="1" applyAlignment="1">
      <alignment horizontal="center" vertical="center"/>
    </xf>
    <xf numFmtId="38" fontId="44" fillId="0" borderId="19" xfId="51" applyFont="1" applyFill="1" applyBorder="1" applyAlignment="1">
      <alignment horizontal="center" vertical="center"/>
    </xf>
    <xf numFmtId="38" fontId="44" fillId="0" borderId="20" xfId="51" applyFont="1" applyFill="1" applyBorder="1" applyAlignment="1">
      <alignment horizontal="center" vertical="center"/>
    </xf>
    <xf numFmtId="38" fontId="44" fillId="0" borderId="21" xfId="51" applyFont="1" applyFill="1" applyBorder="1" applyAlignment="1">
      <alignment horizontal="center" vertical="center"/>
    </xf>
    <xf numFmtId="38" fontId="44" fillId="0" borderId="12" xfId="51" applyFont="1" applyFill="1" applyBorder="1" applyAlignment="1">
      <alignment horizontal="center" vertical="center"/>
    </xf>
    <xf numFmtId="185" fontId="44" fillId="0" borderId="101" xfId="21" applyNumberFormat="1" applyFont="1" applyFill="1" applyBorder="1" applyAlignment="1">
      <alignment horizontal="distributed" vertical="center" justifyLastLine="1"/>
    </xf>
    <xf numFmtId="185" fontId="44" fillId="0" borderId="98" xfId="21" applyNumberFormat="1" applyFont="1" applyFill="1" applyBorder="1" applyAlignment="1">
      <alignment horizontal="distributed" vertical="center" justifyLastLine="1"/>
    </xf>
    <xf numFmtId="185" fontId="44" fillId="0" borderId="101" xfId="51" applyNumberFormat="1" applyFont="1" applyFill="1" applyBorder="1" applyAlignment="1">
      <alignment horizontal="distributed" vertical="center" justifyLastLine="1"/>
    </xf>
    <xf numFmtId="185" fontId="44" fillId="0" borderId="98" xfId="51" applyNumberFormat="1" applyFont="1" applyFill="1" applyBorder="1" applyAlignment="1">
      <alignment horizontal="distributed" vertical="center" justifyLastLine="1"/>
    </xf>
    <xf numFmtId="38" fontId="44" fillId="0" borderId="22" xfId="51" applyFont="1" applyFill="1" applyBorder="1" applyAlignment="1">
      <alignment horizontal="center" vertical="center"/>
    </xf>
    <xf numFmtId="38" fontId="44" fillId="0" borderId="8" xfId="51" applyFont="1" applyFill="1" applyBorder="1" applyAlignment="1">
      <alignment horizontal="center" vertical="center"/>
    </xf>
    <xf numFmtId="10" fontId="44" fillId="0" borderId="19" xfId="14" applyNumberFormat="1" applyFont="1" applyFill="1" applyBorder="1" applyAlignment="1">
      <alignment horizontal="center" vertical="center"/>
    </xf>
    <xf numFmtId="10" fontId="44" fillId="0" borderId="20" xfId="14" applyNumberFormat="1" applyFont="1" applyFill="1" applyBorder="1" applyAlignment="1">
      <alignment horizontal="center" vertical="center"/>
    </xf>
    <xf numFmtId="10" fontId="44" fillId="0" borderId="17" xfId="14" applyNumberFormat="1" applyFont="1" applyFill="1" applyBorder="1" applyAlignment="1">
      <alignment horizontal="center" vertical="center"/>
    </xf>
    <xf numFmtId="10" fontId="44" fillId="0" borderId="18" xfId="14" applyNumberFormat="1" applyFont="1" applyFill="1" applyBorder="1" applyAlignment="1">
      <alignment horizontal="center" vertical="center"/>
    </xf>
    <xf numFmtId="38" fontId="44" fillId="0" borderId="17" xfId="21" applyFont="1" applyFill="1" applyBorder="1" applyAlignment="1">
      <alignment horizontal="left" vertical="center" shrinkToFit="1"/>
    </xf>
    <xf numFmtId="38" fontId="44" fillId="0" borderId="18" xfId="21" applyFont="1" applyFill="1" applyBorder="1" applyAlignment="1">
      <alignment horizontal="left" vertical="center" shrinkToFit="1"/>
    </xf>
    <xf numFmtId="38" fontId="44" fillId="0" borderId="21" xfId="21" applyFont="1" applyFill="1" applyBorder="1" applyAlignment="1">
      <alignment horizontal="left" vertical="center" shrinkToFit="1"/>
    </xf>
    <xf numFmtId="38" fontId="44" fillId="0" borderId="12" xfId="21" applyFont="1" applyFill="1" applyBorder="1" applyAlignment="1">
      <alignment horizontal="left" vertical="center" shrinkToFit="1"/>
    </xf>
    <xf numFmtId="38" fontId="44" fillId="0" borderId="19" xfId="21" applyFont="1" applyFill="1" applyBorder="1" applyAlignment="1">
      <alignment horizontal="left" vertical="center" shrinkToFit="1"/>
    </xf>
    <xf numFmtId="38" fontId="44" fillId="0" borderId="20" xfId="21" applyFont="1" applyFill="1" applyBorder="1" applyAlignment="1">
      <alignment horizontal="left" vertical="center" shrinkToFit="1"/>
    </xf>
    <xf numFmtId="38" fontId="44" fillId="0" borderId="22" xfId="21" applyFont="1" applyFill="1" applyBorder="1" applyAlignment="1">
      <alignment horizontal="left" vertical="center" shrinkToFit="1"/>
    </xf>
    <xf numFmtId="38" fontId="44" fillId="0" borderId="8" xfId="21" applyFont="1" applyFill="1" applyBorder="1" applyAlignment="1">
      <alignment horizontal="left" vertical="center" shrinkToFit="1"/>
    </xf>
    <xf numFmtId="38" fontId="6" fillId="0" borderId="17" xfId="21" applyFont="1" applyFill="1" applyBorder="1" applyAlignment="1">
      <alignment horizontal="left" vertical="center"/>
    </xf>
    <xf numFmtId="38" fontId="6" fillId="0" borderId="18" xfId="21" applyFont="1" applyFill="1" applyBorder="1" applyAlignment="1">
      <alignment horizontal="left" vertical="center"/>
    </xf>
    <xf numFmtId="38" fontId="6" fillId="0" borderId="19" xfId="21" applyFont="1" applyFill="1" applyBorder="1" applyAlignment="1">
      <alignment horizontal="center" vertical="center"/>
    </xf>
    <xf numFmtId="38" fontId="6" fillId="0" borderId="20" xfId="21" applyFont="1" applyFill="1" applyBorder="1" applyAlignment="1">
      <alignment horizontal="center" vertical="center"/>
    </xf>
    <xf numFmtId="38" fontId="6" fillId="0" borderId="17" xfId="21" applyFont="1" applyFill="1" applyBorder="1" applyAlignment="1">
      <alignment horizontal="center" vertical="center"/>
    </xf>
    <xf numFmtId="38" fontId="6" fillId="0" borderId="18" xfId="21" applyFont="1" applyFill="1" applyBorder="1" applyAlignment="1">
      <alignment horizontal="center" vertical="center"/>
    </xf>
    <xf numFmtId="38" fontId="6" fillId="0" borderId="21" xfId="21" applyFont="1" applyFill="1" applyBorder="1" applyAlignment="1">
      <alignment horizontal="center" vertical="center"/>
    </xf>
    <xf numFmtId="38" fontId="6" fillId="0" borderId="12" xfId="21" applyFont="1" applyFill="1" applyBorder="1" applyAlignment="1">
      <alignment horizontal="center" vertical="center"/>
    </xf>
    <xf numFmtId="185" fontId="6" fillId="0" borderId="101" xfId="21" applyNumberFormat="1" applyFont="1" applyFill="1" applyBorder="1" applyAlignment="1">
      <alignment horizontal="distributed" vertical="center" justifyLastLine="1"/>
    </xf>
    <xf numFmtId="185" fontId="6" fillId="0" borderId="98" xfId="21" applyNumberFormat="1" applyFont="1" applyFill="1" applyBorder="1" applyAlignment="1">
      <alignment horizontal="distributed" vertical="center" justifyLastLine="1"/>
    </xf>
    <xf numFmtId="38" fontId="6" fillId="0" borderId="26" xfId="21" applyFont="1" applyFill="1" applyBorder="1" applyAlignment="1">
      <alignment horizontal="center" vertical="center"/>
    </xf>
    <xf numFmtId="38" fontId="6" fillId="0" borderId="9" xfId="21" applyFont="1" applyFill="1" applyBorder="1" applyAlignment="1">
      <alignment horizontal="center" vertical="center"/>
    </xf>
    <xf numFmtId="38" fontId="6" fillId="0" borderId="26" xfId="21" applyFont="1" applyFill="1" applyBorder="1" applyAlignment="1">
      <alignment horizontal="left" vertical="center"/>
    </xf>
    <xf numFmtId="38" fontId="6" fillId="0" borderId="9" xfId="21" applyFont="1" applyFill="1" applyBorder="1" applyAlignment="1">
      <alignment horizontal="left" vertical="center"/>
    </xf>
    <xf numFmtId="38" fontId="6" fillId="0" borderId="17" xfId="21" applyFont="1" applyFill="1" applyBorder="1" applyAlignment="1">
      <alignment vertical="center"/>
    </xf>
    <xf numFmtId="38" fontId="6" fillId="0" borderId="18" xfId="21" applyFont="1" applyFill="1" applyBorder="1" applyAlignment="1">
      <alignment vertical="center"/>
    </xf>
    <xf numFmtId="38" fontId="6" fillId="0" borderId="21" xfId="21" applyFont="1" applyFill="1" applyBorder="1" applyAlignment="1">
      <alignment vertical="center"/>
    </xf>
    <xf numFmtId="38" fontId="6" fillId="0" borderId="12" xfId="21" applyFont="1" applyFill="1" applyBorder="1" applyAlignment="1">
      <alignment vertical="center"/>
    </xf>
    <xf numFmtId="38" fontId="6" fillId="0" borderId="22" xfId="21" applyFont="1" applyFill="1" applyBorder="1" applyAlignment="1">
      <alignment horizontal="left" vertical="center"/>
    </xf>
    <xf numFmtId="38" fontId="6" fillId="0" borderId="8" xfId="21" applyFont="1" applyFill="1" applyBorder="1" applyAlignment="1">
      <alignment horizontal="left" vertical="center"/>
    </xf>
    <xf numFmtId="38" fontId="6" fillId="0" borderId="19" xfId="21" applyFont="1" applyFill="1" applyBorder="1" applyAlignment="1">
      <alignment vertical="center"/>
    </xf>
    <xf numFmtId="38" fontId="6" fillId="0" borderId="20" xfId="21" applyFont="1" applyFill="1" applyBorder="1" applyAlignment="1">
      <alignment vertical="center"/>
    </xf>
    <xf numFmtId="38" fontId="35" fillId="0" borderId="17" xfId="21" applyFont="1" applyFill="1" applyBorder="1" applyAlignment="1">
      <alignment vertical="center"/>
    </xf>
    <xf numFmtId="38" fontId="35" fillId="0" borderId="18" xfId="21" applyFont="1" applyFill="1" applyBorder="1" applyAlignment="1">
      <alignment vertical="center"/>
    </xf>
    <xf numFmtId="38" fontId="35" fillId="0" borderId="19" xfId="21" applyFont="1" applyFill="1" applyBorder="1" applyAlignment="1">
      <alignment horizontal="center" vertical="center"/>
    </xf>
    <xf numFmtId="38" fontId="35" fillId="0" borderId="20" xfId="21" applyFont="1" applyFill="1" applyBorder="1" applyAlignment="1">
      <alignment horizontal="center" vertical="center"/>
    </xf>
    <xf numFmtId="38" fontId="6" fillId="0" borderId="26" xfId="21" applyFont="1" applyFill="1" applyBorder="1" applyAlignment="1">
      <alignment vertical="center"/>
    </xf>
    <xf numFmtId="38" fontId="6" fillId="0" borderId="9" xfId="21" applyFont="1" applyFill="1" applyBorder="1" applyAlignment="1">
      <alignment vertical="center"/>
    </xf>
    <xf numFmtId="38" fontId="35" fillId="0" borderId="17" xfId="21" applyFont="1" applyFill="1" applyBorder="1" applyAlignment="1">
      <alignment horizontal="left" vertical="center"/>
    </xf>
    <xf numFmtId="38" fontId="35" fillId="0" borderId="18" xfId="21" applyFont="1" applyFill="1" applyBorder="1" applyAlignment="1">
      <alignment horizontal="left" vertical="center"/>
    </xf>
    <xf numFmtId="38" fontId="6" fillId="0" borderId="22" xfId="21" applyFont="1" applyFill="1" applyBorder="1" applyAlignment="1">
      <alignment horizontal="center" vertical="center"/>
    </xf>
    <xf numFmtId="38" fontId="6" fillId="0" borderId="8" xfId="21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38" fontId="35" fillId="0" borderId="17" xfId="21" applyFont="1" applyFill="1" applyBorder="1" applyAlignment="1">
      <alignment vertical="center" shrinkToFit="1"/>
    </xf>
    <xf numFmtId="0" fontId="38" fillId="0" borderId="18" xfId="0" applyFont="1" applyBorder="1" applyAlignment="1">
      <alignment vertical="center" shrinkToFit="1"/>
    </xf>
    <xf numFmtId="38" fontId="6" fillId="0" borderId="17" xfId="21" applyFont="1" applyFill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38" fontId="35" fillId="0" borderId="19" xfId="21" applyFont="1" applyFill="1" applyBorder="1" applyAlignment="1">
      <alignment vertical="center"/>
    </xf>
    <xf numFmtId="38" fontId="35" fillId="0" borderId="20" xfId="21" applyFont="1" applyFill="1" applyBorder="1" applyAlignment="1">
      <alignment vertical="center"/>
    </xf>
    <xf numFmtId="38" fontId="35" fillId="0" borderId="19" xfId="21" applyFont="1" applyFill="1" applyBorder="1" applyAlignment="1">
      <alignment horizontal="left" vertical="center"/>
    </xf>
    <xf numFmtId="38" fontId="35" fillId="0" borderId="20" xfId="21" applyFont="1" applyFill="1" applyBorder="1" applyAlignment="1">
      <alignment horizontal="left" vertical="center"/>
    </xf>
    <xf numFmtId="38" fontId="35" fillId="0" borderId="26" xfId="21" applyFont="1" applyFill="1" applyBorder="1" applyAlignment="1">
      <alignment vertical="center"/>
    </xf>
    <xf numFmtId="38" fontId="35" fillId="0" borderId="9" xfId="21" applyFont="1" applyFill="1" applyBorder="1" applyAlignment="1">
      <alignment vertical="center"/>
    </xf>
    <xf numFmtId="38" fontId="36" fillId="0" borderId="17" xfId="21" applyFont="1" applyFill="1" applyBorder="1" applyAlignment="1">
      <alignment vertical="center"/>
    </xf>
    <xf numFmtId="38" fontId="36" fillId="0" borderId="18" xfId="21" applyFont="1" applyFill="1" applyBorder="1" applyAlignment="1">
      <alignment vertical="center"/>
    </xf>
    <xf numFmtId="38" fontId="36" fillId="0" borderId="21" xfId="21" applyFont="1" applyFill="1" applyBorder="1" applyAlignment="1">
      <alignment vertical="center"/>
    </xf>
    <xf numFmtId="38" fontId="36" fillId="0" borderId="12" xfId="21" applyFont="1" applyFill="1" applyBorder="1" applyAlignment="1">
      <alignment vertical="center"/>
    </xf>
    <xf numFmtId="38" fontId="6" fillId="0" borderId="22" xfId="21" applyFont="1" applyFill="1" applyBorder="1" applyAlignment="1">
      <alignment vertical="center"/>
    </xf>
    <xf numFmtId="38" fontId="6" fillId="0" borderId="8" xfId="21" applyFont="1" applyFill="1" applyBorder="1" applyAlignment="1">
      <alignment vertical="center"/>
    </xf>
    <xf numFmtId="38" fontId="6" fillId="0" borderId="21" xfId="21" applyFont="1" applyFill="1" applyBorder="1" applyAlignment="1">
      <alignment horizontal="center" vertical="center" shrinkToFit="1"/>
    </xf>
    <xf numFmtId="38" fontId="6" fillId="0" borderId="12" xfId="21" applyFont="1" applyFill="1" applyBorder="1" applyAlignment="1">
      <alignment horizontal="center" vertical="center" shrinkToFit="1"/>
    </xf>
    <xf numFmtId="38" fontId="6" fillId="0" borderId="19" xfId="21" applyFont="1" applyFill="1" applyBorder="1" applyAlignment="1">
      <alignment vertical="center" shrinkToFit="1"/>
    </xf>
    <xf numFmtId="38" fontId="6" fillId="0" borderId="20" xfId="21" applyFont="1" applyFill="1" applyBorder="1" applyAlignment="1">
      <alignment vertical="center" shrinkToFit="1"/>
    </xf>
    <xf numFmtId="38" fontId="6" fillId="0" borderId="18" xfId="21" applyFont="1" applyFill="1" applyBorder="1" applyAlignment="1">
      <alignment vertical="center" shrinkToFit="1"/>
    </xf>
    <xf numFmtId="38" fontId="6" fillId="0" borderId="17" xfId="21" applyFont="1" applyFill="1" applyBorder="1" applyAlignment="1">
      <alignment horizontal="center" vertical="center" shrinkToFit="1"/>
    </xf>
    <xf numFmtId="38" fontId="6" fillId="0" borderId="18" xfId="21" applyFont="1" applyFill="1" applyBorder="1" applyAlignment="1">
      <alignment horizontal="center" vertical="center" shrinkToFit="1"/>
    </xf>
    <xf numFmtId="38" fontId="6" fillId="0" borderId="19" xfId="21" applyFont="1" applyFill="1" applyBorder="1" applyAlignment="1">
      <alignment horizontal="center" vertical="center" shrinkToFit="1"/>
    </xf>
    <xf numFmtId="38" fontId="6" fillId="0" borderId="20" xfId="21" applyFont="1" applyFill="1" applyBorder="1" applyAlignment="1">
      <alignment horizontal="center" vertical="center" shrinkToFit="1"/>
    </xf>
    <xf numFmtId="38" fontId="6" fillId="0" borderId="19" xfId="21" applyFont="1" applyFill="1" applyBorder="1" applyAlignment="1">
      <alignment horizontal="left" vertical="center" shrinkToFit="1"/>
    </xf>
    <xf numFmtId="38" fontId="6" fillId="0" borderId="20" xfId="21" applyFont="1" applyFill="1" applyBorder="1" applyAlignment="1">
      <alignment horizontal="left" vertical="center" shrinkToFit="1"/>
    </xf>
    <xf numFmtId="38" fontId="6" fillId="0" borderId="26" xfId="21" applyFont="1" applyFill="1" applyBorder="1" applyAlignment="1">
      <alignment horizontal="left" vertical="center" shrinkToFit="1"/>
    </xf>
    <xf numFmtId="38" fontId="6" fillId="0" borderId="9" xfId="21" applyFont="1" applyFill="1" applyBorder="1" applyAlignment="1">
      <alignment horizontal="left" vertical="center" shrinkToFit="1"/>
    </xf>
    <xf numFmtId="38" fontId="6" fillId="0" borderId="26" xfId="21" applyFont="1" applyFill="1" applyBorder="1" applyAlignment="1">
      <alignment vertical="center" shrinkToFit="1"/>
    </xf>
    <xf numFmtId="38" fontId="6" fillId="0" borderId="9" xfId="21" applyFont="1" applyFill="1" applyBorder="1" applyAlignment="1">
      <alignment vertical="center" shrinkToFit="1"/>
    </xf>
    <xf numFmtId="38" fontId="6" fillId="0" borderId="22" xfId="21" applyFont="1" applyFill="1" applyBorder="1" applyAlignment="1">
      <alignment horizontal="left" vertical="center" shrinkToFit="1"/>
    </xf>
    <xf numFmtId="38" fontId="6" fillId="0" borderId="8" xfId="21" applyFont="1" applyFill="1" applyBorder="1" applyAlignment="1">
      <alignment horizontal="left" vertical="center" shrinkToFit="1"/>
    </xf>
    <xf numFmtId="38" fontId="6" fillId="0" borderId="21" xfId="21" applyFont="1" applyFill="1" applyBorder="1" applyAlignment="1">
      <alignment horizontal="left" vertical="center" shrinkToFit="1"/>
    </xf>
    <xf numFmtId="38" fontId="6" fillId="0" borderId="12" xfId="21" applyFont="1" applyFill="1" applyBorder="1" applyAlignment="1">
      <alignment horizontal="left" vertical="center" shrinkToFit="1"/>
    </xf>
    <xf numFmtId="38" fontId="6" fillId="0" borderId="17" xfId="21" applyFont="1" applyFill="1" applyBorder="1" applyAlignment="1">
      <alignment horizontal="left" vertical="center" shrinkToFit="1"/>
    </xf>
    <xf numFmtId="38" fontId="6" fillId="0" borderId="18" xfId="21" applyFont="1" applyFill="1" applyBorder="1" applyAlignment="1">
      <alignment horizontal="left" vertical="center" shrinkToFit="1"/>
    </xf>
    <xf numFmtId="38" fontId="6" fillId="0" borderId="21" xfId="21" quotePrefix="1" applyFont="1" applyFill="1" applyBorder="1" applyAlignment="1">
      <alignment horizontal="left" vertical="center"/>
    </xf>
    <xf numFmtId="38" fontId="6" fillId="0" borderId="12" xfId="21" applyFont="1" applyFill="1" applyBorder="1" applyAlignment="1">
      <alignment horizontal="left" vertical="center"/>
    </xf>
    <xf numFmtId="38" fontId="6" fillId="0" borderId="19" xfId="21" quotePrefix="1" applyFont="1" applyFill="1" applyBorder="1" applyAlignment="1">
      <alignment horizontal="left" vertical="center"/>
    </xf>
    <xf numFmtId="38" fontId="6" fillId="0" borderId="20" xfId="21" applyFont="1" applyFill="1" applyBorder="1" applyAlignment="1">
      <alignment horizontal="left" vertical="center"/>
    </xf>
    <xf numFmtId="38" fontId="6" fillId="0" borderId="19" xfId="21" applyFont="1" applyFill="1" applyBorder="1" applyAlignment="1">
      <alignment horizontal="left" vertical="center"/>
    </xf>
    <xf numFmtId="38" fontId="6" fillId="0" borderId="21" xfId="21" applyFont="1" applyFill="1" applyBorder="1" applyAlignment="1">
      <alignment horizontal="left" vertical="center"/>
    </xf>
    <xf numFmtId="38" fontId="35" fillId="0" borderId="17" xfId="21" applyFont="1" applyFill="1" applyBorder="1" applyAlignment="1">
      <alignment horizontal="center" vertical="center"/>
    </xf>
    <xf numFmtId="38" fontId="35" fillId="0" borderId="18" xfId="21" applyFont="1" applyFill="1" applyBorder="1" applyAlignment="1">
      <alignment horizontal="center" vertical="center"/>
    </xf>
    <xf numFmtId="38" fontId="39" fillId="0" borderId="17" xfId="21" applyFont="1" applyFill="1" applyBorder="1" applyAlignment="1">
      <alignment horizontal="left" vertical="center"/>
    </xf>
    <xf numFmtId="38" fontId="39" fillId="0" borderId="18" xfId="21" applyFont="1" applyFill="1" applyBorder="1" applyAlignment="1">
      <alignment horizontal="left" vertical="center"/>
    </xf>
    <xf numFmtId="38" fontId="35" fillId="0" borderId="22" xfId="21" applyFont="1" applyFill="1" applyBorder="1" applyAlignment="1">
      <alignment horizontal="left" vertical="center"/>
    </xf>
    <xf numFmtId="38" fontId="35" fillId="0" borderId="8" xfId="21" applyFont="1" applyFill="1" applyBorder="1" applyAlignment="1">
      <alignment horizontal="left" vertical="center"/>
    </xf>
    <xf numFmtId="38" fontId="35" fillId="0" borderId="21" xfId="21" applyFont="1" applyFill="1" applyBorder="1" applyAlignment="1">
      <alignment horizontal="left" vertical="center"/>
    </xf>
    <xf numFmtId="38" fontId="35" fillId="0" borderId="12" xfId="21" applyFont="1" applyFill="1" applyBorder="1" applyAlignment="1">
      <alignment horizontal="left" vertical="center"/>
    </xf>
    <xf numFmtId="178" fontId="30" fillId="0" borderId="23" xfId="35" applyNumberFormat="1" applyFont="1" applyBorder="1" applyAlignment="1">
      <alignment horizontal="center" vertical="center"/>
    </xf>
    <xf numFmtId="185" fontId="30" fillId="0" borderId="22" xfId="35" applyNumberFormat="1" applyFont="1" applyBorder="1" applyAlignment="1">
      <alignment vertical="center"/>
    </xf>
    <xf numFmtId="185" fontId="30" fillId="0" borderId="8" xfId="35" applyNumberFormat="1" applyFont="1" applyBorder="1" applyAlignment="1">
      <alignment vertical="center"/>
    </xf>
    <xf numFmtId="185" fontId="30" fillId="0" borderId="26" xfId="35" applyNumberFormat="1" applyFont="1" applyBorder="1" applyAlignment="1">
      <alignment vertical="center"/>
    </xf>
    <xf numFmtId="185" fontId="30" fillId="0" borderId="9" xfId="35" applyNumberFormat="1" applyFont="1" applyBorder="1" applyAlignment="1">
      <alignment vertical="center"/>
    </xf>
    <xf numFmtId="185" fontId="30" fillId="0" borderId="21" xfId="35" applyNumberFormat="1" applyFont="1" applyBorder="1" applyAlignment="1">
      <alignment vertical="center"/>
    </xf>
    <xf numFmtId="185" fontId="30" fillId="0" borderId="12" xfId="35" applyNumberFormat="1" applyFont="1" applyBorder="1" applyAlignment="1">
      <alignment vertical="center"/>
    </xf>
    <xf numFmtId="0" fontId="30" fillId="0" borderId="6" xfId="35" applyFont="1" applyBorder="1" applyAlignment="1">
      <alignment horizontal="center" vertical="center"/>
    </xf>
    <xf numFmtId="0" fontId="30" fillId="0" borderId="72" xfId="35" applyFont="1" applyBorder="1" applyAlignment="1">
      <alignment horizontal="center" vertical="center"/>
    </xf>
    <xf numFmtId="0" fontId="30" fillId="0" borderId="10" xfId="35" applyFont="1" applyBorder="1" applyAlignment="1">
      <alignment horizontal="center" vertical="center"/>
    </xf>
    <xf numFmtId="0" fontId="30" fillId="0" borderId="73" xfId="35" applyFont="1" applyBorder="1" applyAlignment="1">
      <alignment horizontal="center" vertical="center"/>
    </xf>
    <xf numFmtId="0" fontId="30" fillId="0" borderId="103" xfId="35" applyFont="1" applyBorder="1" applyAlignment="1">
      <alignment horizontal="left" vertical="center" indent="1"/>
    </xf>
    <xf numFmtId="0" fontId="30" fillId="0" borderId="7" xfId="35" applyFont="1" applyBorder="1" applyAlignment="1">
      <alignment horizontal="left" vertical="center" indent="1"/>
    </xf>
    <xf numFmtId="0" fontId="30" fillId="0" borderId="65" xfId="35" applyFont="1" applyBorder="1" applyAlignment="1">
      <alignment horizontal="left" vertical="center" indent="1"/>
    </xf>
    <xf numFmtId="0" fontId="30" fillId="0" borderId="70" xfId="35" applyFont="1" applyBorder="1" applyAlignment="1">
      <alignment horizontal="left" vertical="center" indent="1"/>
    </xf>
    <xf numFmtId="0" fontId="30" fillId="0" borderId="0" xfId="35" applyFont="1" applyAlignment="1">
      <alignment horizontal="left" vertical="center" indent="1"/>
    </xf>
    <xf numFmtId="0" fontId="30" fillId="0" borderId="37" xfId="35" applyFont="1" applyBorder="1" applyAlignment="1">
      <alignment horizontal="left" vertical="center" indent="1"/>
    </xf>
    <xf numFmtId="0" fontId="30" fillId="0" borderId="104" xfId="35" applyFont="1" applyBorder="1" applyAlignment="1">
      <alignment horizontal="left" vertical="center" indent="1"/>
    </xf>
    <xf numFmtId="0" fontId="30" fillId="0" borderId="41" xfId="35" applyFont="1" applyBorder="1" applyAlignment="1">
      <alignment horizontal="left" vertical="center" indent="1"/>
    </xf>
    <xf numFmtId="0" fontId="30" fillId="0" borderId="66" xfId="35" applyFont="1" applyBorder="1" applyAlignment="1">
      <alignment horizontal="left" vertical="center" indent="1"/>
    </xf>
    <xf numFmtId="195" fontId="30" fillId="0" borderId="30" xfId="35" applyNumberFormat="1" applyFont="1" applyBorder="1" applyAlignment="1">
      <alignment vertical="center"/>
    </xf>
    <xf numFmtId="195" fontId="30" fillId="0" borderId="23" xfId="35" applyNumberFormat="1" applyFont="1" applyBorder="1" applyAlignment="1">
      <alignment vertical="center"/>
    </xf>
    <xf numFmtId="195" fontId="30" fillId="0" borderId="105" xfId="35" applyNumberFormat="1" applyFont="1" applyBorder="1" applyAlignment="1">
      <alignment vertical="center"/>
    </xf>
    <xf numFmtId="0" fontId="30" fillId="0" borderId="106" xfId="35" applyFont="1" applyBorder="1" applyAlignment="1">
      <alignment horizontal="center" vertical="center"/>
    </xf>
    <xf numFmtId="0" fontId="30" fillId="0" borderId="107" xfId="35" applyFont="1" applyBorder="1" applyAlignment="1">
      <alignment horizontal="center" vertical="center"/>
    </xf>
    <xf numFmtId="0" fontId="30" fillId="0" borderId="108" xfId="35" applyFont="1" applyBorder="1" applyAlignment="1">
      <alignment horizontal="center" vertical="center"/>
    </xf>
    <xf numFmtId="185" fontId="30" fillId="0" borderId="30" xfId="35" applyNumberFormat="1" applyFont="1" applyBorder="1" applyAlignment="1">
      <alignment vertical="center"/>
    </xf>
    <xf numFmtId="185" fontId="30" fillId="0" borderId="15" xfId="35" applyNumberFormat="1" applyFont="1" applyBorder="1" applyAlignment="1">
      <alignment vertical="center"/>
    </xf>
    <xf numFmtId="185" fontId="30" fillId="0" borderId="7" xfId="35" applyNumberFormat="1" applyFont="1" applyBorder="1" applyAlignment="1">
      <alignment vertical="center"/>
    </xf>
    <xf numFmtId="185" fontId="30" fillId="0" borderId="19" xfId="35" applyNumberFormat="1" applyFont="1" applyBorder="1" applyAlignment="1">
      <alignment vertical="center"/>
    </xf>
    <xf numFmtId="185" fontId="30" fillId="0" borderId="36" xfId="35" applyNumberFormat="1" applyFont="1" applyBorder="1" applyAlignment="1">
      <alignment vertical="center"/>
    </xf>
    <xf numFmtId="185" fontId="30" fillId="0" borderId="20" xfId="35" applyNumberFormat="1" applyFont="1" applyBorder="1" applyAlignment="1">
      <alignment vertical="center"/>
    </xf>
    <xf numFmtId="0" fontId="30" fillId="0" borderId="109" xfId="35" applyFont="1" applyBorder="1" applyAlignment="1">
      <alignment horizontal="left" vertical="center" indent="1"/>
    </xf>
    <xf numFmtId="0" fontId="30" fillId="0" borderId="11" xfId="35" applyFont="1" applyBorder="1" applyAlignment="1">
      <alignment horizontal="left" vertical="center" indent="1"/>
    </xf>
    <xf numFmtId="0" fontId="30" fillId="0" borderId="34" xfId="35" applyFont="1" applyBorder="1" applyAlignment="1">
      <alignment horizontal="left" vertical="center" indent="1"/>
    </xf>
    <xf numFmtId="185" fontId="30" fillId="0" borderId="14" xfId="35" applyNumberFormat="1" applyFont="1" applyBorder="1" applyAlignment="1">
      <alignment vertical="center"/>
    </xf>
    <xf numFmtId="185" fontId="30" fillId="0" borderId="105" xfId="35" applyNumberFormat="1" applyFont="1" applyBorder="1" applyAlignment="1">
      <alignment vertical="center"/>
    </xf>
    <xf numFmtId="185" fontId="30" fillId="0" borderId="17" xfId="35" applyNumberFormat="1" applyFont="1" applyBorder="1" applyAlignment="1">
      <alignment vertical="center"/>
    </xf>
    <xf numFmtId="185" fontId="30" fillId="0" borderId="13" xfId="35" applyNumberFormat="1" applyFont="1" applyBorder="1" applyAlignment="1">
      <alignment vertical="center"/>
    </xf>
    <xf numFmtId="185" fontId="30" fillId="0" borderId="18" xfId="35" applyNumberFormat="1" applyFont="1" applyBorder="1" applyAlignment="1">
      <alignment vertical="center"/>
    </xf>
    <xf numFmtId="185" fontId="30" fillId="0" borderId="110" xfId="35" applyNumberFormat="1" applyFont="1" applyBorder="1" applyAlignment="1">
      <alignment vertical="center"/>
    </xf>
    <xf numFmtId="185" fontId="30" fillId="0" borderId="41" xfId="35" applyNumberFormat="1" applyFont="1" applyBorder="1" applyAlignment="1">
      <alignment vertical="center"/>
    </xf>
    <xf numFmtId="185" fontId="30" fillId="0" borderId="79" xfId="35" applyNumberFormat="1" applyFont="1" applyBorder="1" applyAlignment="1">
      <alignment vertical="center"/>
    </xf>
    <xf numFmtId="0" fontId="30" fillId="0" borderId="42" xfId="35" applyFont="1" applyBorder="1" applyAlignment="1">
      <alignment horizontal="center" vertical="center"/>
    </xf>
    <xf numFmtId="0" fontId="30" fillId="0" borderId="30" xfId="35" applyFont="1" applyBorder="1" applyAlignment="1">
      <alignment horizontal="center" vertical="center"/>
    </xf>
    <xf numFmtId="0" fontId="30" fillId="0" borderId="16" xfId="35" applyFont="1" applyBorder="1" applyAlignment="1">
      <alignment horizontal="center" vertical="center"/>
    </xf>
    <xf numFmtId="195" fontId="30" fillId="0" borderId="16" xfId="35" applyNumberFormat="1" applyFont="1" applyBorder="1" applyAlignment="1">
      <alignment vertical="center"/>
    </xf>
    <xf numFmtId="185" fontId="30" fillId="0" borderId="6" xfId="35" applyNumberFormat="1" applyFont="1" applyBorder="1" applyAlignment="1">
      <alignment vertical="center"/>
    </xf>
    <xf numFmtId="185" fontId="30" fillId="0" borderId="65" xfId="35" applyNumberFormat="1" applyFont="1" applyBorder="1" applyAlignment="1">
      <alignment vertical="center"/>
    </xf>
    <xf numFmtId="185" fontId="30" fillId="0" borderId="5" xfId="35" applyNumberFormat="1" applyFont="1" applyBorder="1" applyAlignment="1">
      <alignment vertical="center"/>
    </xf>
    <xf numFmtId="185" fontId="30" fillId="0" borderId="37" xfId="35" applyNumberFormat="1" applyFont="1" applyBorder="1" applyAlignment="1">
      <alignment vertical="center"/>
    </xf>
    <xf numFmtId="185" fontId="30" fillId="0" borderId="10" xfId="35" applyNumberFormat="1" applyFont="1" applyBorder="1" applyAlignment="1">
      <alignment vertical="center"/>
    </xf>
    <xf numFmtId="185" fontId="30" fillId="0" borderId="34" xfId="35" applyNumberFormat="1" applyFont="1" applyBorder="1" applyAlignment="1">
      <alignment vertical="center"/>
    </xf>
    <xf numFmtId="185" fontId="30" fillId="0" borderId="72" xfId="35" applyNumberFormat="1" applyFont="1" applyBorder="1" applyAlignment="1">
      <alignment vertical="center"/>
    </xf>
    <xf numFmtId="185" fontId="30" fillId="0" borderId="71" xfId="35" applyNumberFormat="1" applyFont="1" applyBorder="1" applyAlignment="1">
      <alignment vertical="center"/>
    </xf>
    <xf numFmtId="185" fontId="30" fillId="0" borderId="91" xfId="35" applyNumberFormat="1" applyFont="1" applyBorder="1" applyAlignment="1">
      <alignment vertical="center"/>
    </xf>
    <xf numFmtId="185" fontId="30" fillId="0" borderId="81" xfId="35" applyNumberFormat="1" applyFont="1" applyBorder="1" applyAlignment="1">
      <alignment vertical="center"/>
    </xf>
    <xf numFmtId="185" fontId="30" fillId="0" borderId="16" xfId="35" applyNumberFormat="1" applyFont="1" applyBorder="1" applyAlignment="1">
      <alignment vertical="center"/>
    </xf>
    <xf numFmtId="185" fontId="30" fillId="0" borderId="11" xfId="35" applyNumberFormat="1" applyFont="1" applyBorder="1" applyAlignment="1">
      <alignment vertical="center"/>
    </xf>
    <xf numFmtId="185" fontId="30" fillId="0" borderId="66" xfId="35" applyNumberFormat="1" applyFont="1" applyBorder="1" applyAlignment="1">
      <alignment vertical="center"/>
    </xf>
    <xf numFmtId="0" fontId="12" fillId="0" borderId="67" xfId="35" applyBorder="1" applyAlignment="1">
      <alignment horizontal="center" vertical="center"/>
    </xf>
    <xf numFmtId="0" fontId="12" fillId="0" borderId="68" xfId="35" applyBorder="1" applyAlignment="1">
      <alignment horizontal="center" vertical="center"/>
    </xf>
    <xf numFmtId="0" fontId="12" fillId="0" borderId="69" xfId="35" applyBorder="1" applyAlignment="1">
      <alignment horizontal="center" vertical="center"/>
    </xf>
    <xf numFmtId="0" fontId="12" fillId="0" borderId="109" xfId="35" applyBorder="1" applyAlignment="1">
      <alignment horizontal="center" vertical="center"/>
    </xf>
    <xf numFmtId="0" fontId="12" fillId="0" borderId="11" xfId="35" applyBorder="1" applyAlignment="1">
      <alignment horizontal="center" vertical="center"/>
    </xf>
    <xf numFmtId="0" fontId="12" fillId="0" borderId="73" xfId="35" applyBorder="1" applyAlignment="1">
      <alignment horizontal="center" vertical="center"/>
    </xf>
    <xf numFmtId="0" fontId="30" fillId="0" borderId="103" xfId="35" applyFont="1" applyBorder="1" applyAlignment="1">
      <alignment horizontal="center" vertical="center"/>
    </xf>
    <xf numFmtId="0" fontId="30" fillId="0" borderId="7" xfId="35" applyFont="1" applyBorder="1" applyAlignment="1">
      <alignment horizontal="center" vertical="center"/>
    </xf>
    <xf numFmtId="0" fontId="30" fillId="0" borderId="65" xfId="35" applyFont="1" applyBorder="1" applyAlignment="1">
      <alignment horizontal="center" vertical="center"/>
    </xf>
    <xf numFmtId="0" fontId="30" fillId="0" borderId="109" xfId="35" applyFont="1" applyBorder="1" applyAlignment="1">
      <alignment horizontal="center" vertical="center"/>
    </xf>
    <xf numFmtId="0" fontId="30" fillId="0" borderId="11" xfId="35" applyFont="1" applyBorder="1" applyAlignment="1">
      <alignment horizontal="center" vertical="center"/>
    </xf>
    <xf numFmtId="0" fontId="30" fillId="0" borderId="34" xfId="35" applyFont="1" applyBorder="1" applyAlignment="1">
      <alignment horizontal="center" vertical="center"/>
    </xf>
    <xf numFmtId="187" fontId="30" fillId="0" borderId="87" xfId="35" applyNumberFormat="1" applyFont="1" applyBorder="1" applyAlignment="1">
      <alignment horizontal="center" vertical="center"/>
    </xf>
    <xf numFmtId="187" fontId="30" fillId="0" borderId="108" xfId="35" applyNumberFormat="1" applyFont="1" applyBorder="1" applyAlignment="1">
      <alignment horizontal="center" vertical="center"/>
    </xf>
    <xf numFmtId="185" fontId="30" fillId="0" borderId="99" xfId="35" applyNumberFormat="1" applyFont="1" applyBorder="1" applyAlignment="1">
      <alignment vertical="center"/>
    </xf>
    <xf numFmtId="185" fontId="30" fillId="0" borderId="75" xfId="35" applyNumberFormat="1" applyFont="1" applyBorder="1" applyAlignment="1">
      <alignment vertical="center"/>
    </xf>
    <xf numFmtId="191" fontId="30" fillId="0" borderId="99" xfId="35" applyNumberFormat="1" applyFont="1" applyBorder="1" applyAlignment="1">
      <alignment vertical="center"/>
    </xf>
    <xf numFmtId="191" fontId="30" fillId="0" borderId="95" xfId="35" applyNumberFormat="1" applyFont="1" applyBorder="1" applyAlignment="1">
      <alignment vertical="center"/>
    </xf>
    <xf numFmtId="191" fontId="30" fillId="0" borderId="111" xfId="35" applyNumberFormat="1" applyFont="1" applyBorder="1" applyAlignment="1">
      <alignment vertical="center"/>
    </xf>
    <xf numFmtId="185" fontId="30" fillId="0" borderId="112" xfId="35" applyNumberFormat="1" applyFont="1" applyBorder="1" applyAlignment="1">
      <alignment vertical="center"/>
    </xf>
    <xf numFmtId="185" fontId="30" fillId="0" borderId="80" xfId="35" applyNumberFormat="1" applyFont="1" applyBorder="1" applyAlignment="1">
      <alignment vertical="center"/>
    </xf>
    <xf numFmtId="191" fontId="30" fillId="0" borderId="112" xfId="35" applyNumberFormat="1" applyFont="1" applyBorder="1" applyAlignment="1">
      <alignment vertical="center"/>
    </xf>
    <xf numFmtId="191" fontId="30" fillId="0" borderId="94" xfId="35" applyNumberFormat="1" applyFont="1" applyBorder="1" applyAlignment="1">
      <alignment vertical="center"/>
    </xf>
    <xf numFmtId="191" fontId="30" fillId="0" borderId="113" xfId="35" applyNumberFormat="1" applyFont="1" applyBorder="1" applyAlignment="1">
      <alignment vertical="center"/>
    </xf>
    <xf numFmtId="0" fontId="30" fillId="0" borderId="22" xfId="35" applyFont="1" applyBorder="1" applyAlignment="1">
      <alignment horizontal="center" vertical="center"/>
    </xf>
    <xf numFmtId="0" fontId="30" fillId="0" borderId="8" xfId="35" applyFont="1" applyBorder="1" applyAlignment="1">
      <alignment horizontal="center" vertical="center"/>
    </xf>
    <xf numFmtId="0" fontId="30" fillId="0" borderId="21" xfId="35" applyFont="1" applyBorder="1" applyAlignment="1">
      <alignment horizontal="center" vertical="center"/>
    </xf>
    <xf numFmtId="0" fontId="30" fillId="0" borderId="12" xfId="35" applyFont="1" applyBorder="1" applyAlignment="1">
      <alignment horizontal="center" vertical="center"/>
    </xf>
    <xf numFmtId="0" fontId="30" fillId="5" borderId="103" xfId="35" applyFont="1" applyFill="1" applyBorder="1" applyAlignment="1">
      <alignment horizontal="center" vertical="center" wrapText="1"/>
    </xf>
    <xf numFmtId="0" fontId="30" fillId="5" borderId="8" xfId="35" applyFont="1" applyFill="1" applyBorder="1" applyAlignment="1">
      <alignment horizontal="center" vertical="center" wrapText="1"/>
    </xf>
    <xf numFmtId="0" fontId="30" fillId="5" borderId="70" xfId="35" applyFont="1" applyFill="1" applyBorder="1" applyAlignment="1">
      <alignment horizontal="center" vertical="center" wrapText="1"/>
    </xf>
    <xf numFmtId="0" fontId="30" fillId="5" borderId="9" xfId="35" applyFont="1" applyFill="1" applyBorder="1" applyAlignment="1">
      <alignment horizontal="center" vertical="center" wrapText="1"/>
    </xf>
    <xf numFmtId="0" fontId="30" fillId="5" borderId="104" xfId="35" applyFont="1" applyFill="1" applyBorder="1" applyAlignment="1">
      <alignment horizontal="center" vertical="center" wrapText="1"/>
    </xf>
    <xf numFmtId="0" fontId="30" fillId="5" borderId="79" xfId="35" applyFont="1" applyFill="1" applyBorder="1" applyAlignment="1">
      <alignment horizontal="center" vertical="center" wrapText="1"/>
    </xf>
    <xf numFmtId="191" fontId="30" fillId="0" borderId="114" xfId="35" applyNumberFormat="1" applyFont="1" applyBorder="1" applyAlignment="1">
      <alignment vertical="center"/>
    </xf>
    <xf numFmtId="191" fontId="30" fillId="0" borderId="96" xfId="35" applyNumberFormat="1" applyFont="1" applyBorder="1" applyAlignment="1">
      <alignment vertical="center"/>
    </xf>
    <xf numFmtId="191" fontId="30" fillId="0" borderId="115" xfId="35" applyNumberFormat="1" applyFont="1" applyBorder="1" applyAlignment="1">
      <alignment vertical="center"/>
    </xf>
    <xf numFmtId="190" fontId="30" fillId="0" borderId="5" xfId="35" applyNumberFormat="1" applyFont="1" applyBorder="1" applyAlignment="1">
      <alignment horizontal="center" vertical="center" wrapText="1"/>
    </xf>
    <xf numFmtId="190" fontId="30" fillId="0" borderId="91" xfId="35" applyNumberFormat="1" applyFont="1" applyBorder="1" applyAlignment="1">
      <alignment horizontal="center" vertical="center" wrapText="1"/>
    </xf>
    <xf numFmtId="177" fontId="30" fillId="0" borderId="0" xfId="35" applyNumberFormat="1" applyFont="1" applyAlignment="1">
      <alignment horizontal="center" vertical="center"/>
    </xf>
    <xf numFmtId="177" fontId="30" fillId="0" borderId="41" xfId="35" applyNumberFormat="1" applyFont="1" applyBorder="1" applyAlignment="1">
      <alignment horizontal="center" vertical="center"/>
    </xf>
    <xf numFmtId="0" fontId="30" fillId="0" borderId="31" xfId="35" applyFont="1" applyBorder="1" applyAlignment="1">
      <alignment horizontal="center" vertical="center"/>
    </xf>
    <xf numFmtId="0" fontId="30" fillId="0" borderId="25" xfId="35" applyFont="1" applyBorder="1" applyAlignment="1">
      <alignment horizontal="center" vertical="center"/>
    </xf>
    <xf numFmtId="0" fontId="32" fillId="0" borderId="14" xfId="35" applyFont="1" applyBorder="1" applyAlignment="1">
      <alignment vertical="center" wrapText="1"/>
    </xf>
    <xf numFmtId="0" fontId="32" fillId="0" borderId="15" xfId="35" applyFont="1" applyBorder="1" applyAlignment="1">
      <alignment vertical="center" wrapText="1"/>
    </xf>
    <xf numFmtId="187" fontId="30" fillId="0" borderId="100" xfId="35" applyNumberFormat="1" applyFont="1" applyBorder="1" applyAlignment="1">
      <alignment horizontal="center" vertical="center"/>
    </xf>
    <xf numFmtId="2" fontId="32" fillId="0" borderId="6" xfId="35" applyNumberFormat="1" applyFont="1" applyBorder="1" applyAlignment="1">
      <alignment horizontal="center" vertical="center" wrapText="1"/>
    </xf>
    <xf numFmtId="2" fontId="32" fillId="0" borderId="5" xfId="35" applyNumberFormat="1" applyFont="1" applyBorder="1" applyAlignment="1">
      <alignment horizontal="center" vertical="center" wrapText="1"/>
    </xf>
    <xf numFmtId="0" fontId="30" fillId="0" borderId="29" xfId="35" applyFont="1" applyBorder="1" applyAlignment="1">
      <alignment horizontal="center" vertical="center"/>
    </xf>
    <xf numFmtId="0" fontId="32" fillId="0" borderId="30" xfId="35" applyFont="1" applyBorder="1" applyAlignment="1">
      <alignment vertical="center" wrapText="1"/>
    </xf>
    <xf numFmtId="187" fontId="30" fillId="0" borderId="106" xfId="35" applyNumberFormat="1" applyFont="1" applyBorder="1" applyAlignment="1">
      <alignment horizontal="center" vertical="center"/>
    </xf>
    <xf numFmtId="185" fontId="30" fillId="0" borderId="114" xfId="35" applyNumberFormat="1" applyFont="1" applyBorder="1" applyAlignment="1">
      <alignment vertical="center"/>
    </xf>
    <xf numFmtId="185" fontId="30" fillId="0" borderId="74" xfId="35" applyNumberFormat="1" applyFont="1" applyBorder="1" applyAlignment="1">
      <alignment vertical="center"/>
    </xf>
    <xf numFmtId="177" fontId="30" fillId="0" borderId="9" xfId="35" applyNumberFormat="1" applyFont="1" applyBorder="1" applyAlignment="1">
      <alignment horizontal="center" vertical="center"/>
    </xf>
    <xf numFmtId="0" fontId="30" fillId="0" borderId="82" xfId="35" applyFont="1" applyBorder="1" applyAlignment="1">
      <alignment horizontal="center" vertical="center"/>
    </xf>
    <xf numFmtId="0" fontId="32" fillId="0" borderId="105" xfId="35" applyFont="1" applyBorder="1" applyAlignment="1">
      <alignment vertical="center" wrapText="1"/>
    </xf>
    <xf numFmtId="0" fontId="30" fillId="0" borderId="103" xfId="35" applyFont="1" applyBorder="1" applyAlignment="1">
      <alignment horizontal="center" vertical="center" wrapText="1"/>
    </xf>
    <xf numFmtId="0" fontId="30" fillId="0" borderId="8" xfId="35" applyFont="1" applyBorder="1" applyAlignment="1">
      <alignment horizontal="center" vertical="center" wrapText="1"/>
    </xf>
    <xf numFmtId="0" fontId="30" fillId="0" borderId="70" xfId="35" applyFont="1" applyBorder="1" applyAlignment="1">
      <alignment horizontal="center" vertical="center" wrapText="1"/>
    </xf>
    <xf numFmtId="0" fontId="30" fillId="0" borderId="9" xfId="35" applyFont="1" applyBorder="1" applyAlignment="1">
      <alignment horizontal="center" vertical="center" wrapText="1"/>
    </xf>
    <xf numFmtId="0" fontId="30" fillId="0" borderId="109" xfId="35" applyFont="1" applyBorder="1" applyAlignment="1">
      <alignment horizontal="center" vertical="center" wrapText="1"/>
    </xf>
    <xf numFmtId="0" fontId="30" fillId="0" borderId="12" xfId="35" applyFont="1" applyBorder="1" applyAlignment="1">
      <alignment horizontal="center" vertical="center" wrapText="1"/>
    </xf>
    <xf numFmtId="0" fontId="30" fillId="0" borderId="5" xfId="35" applyFont="1" applyBorder="1" applyAlignment="1">
      <alignment horizontal="center" vertical="center"/>
    </xf>
    <xf numFmtId="0" fontId="30" fillId="0" borderId="0" xfId="35" applyFont="1" applyAlignment="1">
      <alignment horizontal="center" vertical="center"/>
    </xf>
    <xf numFmtId="0" fontId="30" fillId="0" borderId="9" xfId="35" applyFont="1" applyBorder="1" applyAlignment="1">
      <alignment horizontal="center" vertical="center"/>
    </xf>
    <xf numFmtId="0" fontId="30" fillId="0" borderId="29" xfId="35" applyFont="1" applyBorder="1" applyAlignment="1">
      <alignment horizontal="center" vertical="center" wrapText="1"/>
    </xf>
    <xf numFmtId="0" fontId="30" fillId="0" borderId="24" xfId="35" applyFont="1" applyBorder="1" applyAlignment="1">
      <alignment horizontal="center" vertical="center" wrapText="1"/>
    </xf>
    <xf numFmtId="0" fontId="30" fillId="0" borderId="33" xfId="35" applyFont="1" applyBorder="1" applyAlignment="1">
      <alignment horizontal="center" vertical="center" wrapText="1"/>
    </xf>
    <xf numFmtId="0" fontId="30" fillId="0" borderId="23" xfId="35" applyFont="1" applyBorder="1" applyAlignment="1">
      <alignment horizontal="center" vertical="center"/>
    </xf>
    <xf numFmtId="0" fontId="32" fillId="0" borderId="29" xfId="35" applyFont="1" applyBorder="1" applyAlignment="1">
      <alignment horizontal="center" vertical="center" wrapText="1"/>
    </xf>
    <xf numFmtId="0" fontId="32" fillId="0" borderId="24" xfId="35" applyFont="1" applyBorder="1" applyAlignment="1">
      <alignment horizontal="center" vertical="center" wrapText="1"/>
    </xf>
    <xf numFmtId="0" fontId="32" fillId="0" borderId="33" xfId="35" applyFont="1" applyBorder="1" applyAlignment="1">
      <alignment horizontal="center" vertical="center" wrapText="1"/>
    </xf>
    <xf numFmtId="190" fontId="30" fillId="0" borderId="10" xfId="35" applyNumberFormat="1" applyFont="1" applyBorder="1" applyAlignment="1">
      <alignment horizontal="center" vertical="center" wrapText="1"/>
    </xf>
    <xf numFmtId="177" fontId="30" fillId="0" borderId="11" xfId="35" applyNumberFormat="1" applyFont="1" applyBorder="1" applyAlignment="1">
      <alignment horizontal="center" vertical="center"/>
    </xf>
    <xf numFmtId="0" fontId="30" fillId="0" borderId="33" xfId="35" applyFont="1" applyBorder="1" applyAlignment="1">
      <alignment horizontal="center" vertical="center"/>
    </xf>
    <xf numFmtId="0" fontId="30" fillId="0" borderId="41" xfId="35" applyFont="1" applyBorder="1" applyAlignment="1">
      <alignment horizontal="center" vertical="center"/>
    </xf>
    <xf numFmtId="38" fontId="30" fillId="0" borderId="7" xfId="23" applyFont="1" applyBorder="1" applyAlignment="1">
      <alignment horizontal="center" vertical="center"/>
    </xf>
    <xf numFmtId="38" fontId="30" fillId="0" borderId="41" xfId="23" applyFont="1" applyBorder="1" applyAlignment="1">
      <alignment horizontal="center" vertical="center"/>
    </xf>
    <xf numFmtId="0" fontId="30" fillId="0" borderId="7" xfId="35" applyFont="1" applyBorder="1" applyAlignment="1">
      <alignment horizontal="left" vertical="center"/>
    </xf>
    <xf numFmtId="0" fontId="30" fillId="0" borderId="41" xfId="35" applyFont="1" applyBorder="1" applyAlignment="1">
      <alignment horizontal="left" vertical="center"/>
    </xf>
    <xf numFmtId="0" fontId="32" fillId="0" borderId="16" xfId="35" applyFont="1" applyBorder="1" applyAlignment="1">
      <alignment vertical="center" wrapText="1"/>
    </xf>
    <xf numFmtId="187" fontId="30" fillId="0" borderId="42" xfId="35" applyNumberFormat="1" applyFont="1" applyBorder="1" applyAlignment="1">
      <alignment horizontal="center" vertical="center"/>
    </xf>
    <xf numFmtId="185" fontId="30" fillId="0" borderId="116" xfId="35" applyNumberFormat="1" applyFont="1" applyBorder="1" applyAlignment="1">
      <alignment vertical="center"/>
    </xf>
    <xf numFmtId="185" fontId="30" fillId="0" borderId="78" xfId="35" applyNumberFormat="1" applyFont="1" applyBorder="1" applyAlignment="1">
      <alignment vertical="center"/>
    </xf>
    <xf numFmtId="191" fontId="30" fillId="0" borderId="116" xfId="35" applyNumberFormat="1" applyFont="1" applyBorder="1" applyAlignment="1">
      <alignment vertical="center"/>
    </xf>
    <xf numFmtId="191" fontId="30" fillId="0" borderId="97" xfId="35" applyNumberFormat="1" applyFont="1" applyBorder="1" applyAlignment="1">
      <alignment vertical="center"/>
    </xf>
    <xf numFmtId="191" fontId="30" fillId="0" borderId="117" xfId="35" applyNumberFormat="1" applyFont="1" applyBorder="1" applyAlignment="1">
      <alignment vertical="center"/>
    </xf>
    <xf numFmtId="0" fontId="31" fillId="0" borderId="22" xfId="35" applyFont="1" applyBorder="1" applyAlignment="1">
      <alignment horizontal="center" vertical="center" wrapText="1"/>
    </xf>
    <xf numFmtId="0" fontId="31" fillId="0" borderId="65" xfId="35" applyFont="1" applyBorder="1" applyAlignment="1">
      <alignment horizontal="center" vertical="center" wrapText="1"/>
    </xf>
    <xf numFmtId="0" fontId="31" fillId="0" borderId="26" xfId="35" applyFont="1" applyBorder="1" applyAlignment="1">
      <alignment horizontal="center" vertical="center" wrapText="1"/>
    </xf>
    <xf numFmtId="0" fontId="31" fillId="0" borderId="37" xfId="35" applyFont="1" applyBorder="1" applyAlignment="1">
      <alignment horizontal="center" vertical="center" wrapText="1"/>
    </xf>
    <xf numFmtId="0" fontId="31" fillId="0" borderId="21" xfId="35" applyFont="1" applyBorder="1" applyAlignment="1">
      <alignment horizontal="center" vertical="center" wrapText="1"/>
    </xf>
    <xf numFmtId="0" fontId="31" fillId="0" borderId="34" xfId="35" applyFont="1" applyBorder="1" applyAlignment="1">
      <alignment horizontal="center" vertical="center" wrapText="1"/>
    </xf>
    <xf numFmtId="0" fontId="30" fillId="0" borderId="22" xfId="35" applyFont="1" applyBorder="1" applyAlignment="1">
      <alignment horizontal="center" vertical="center" wrapText="1"/>
    </xf>
    <xf numFmtId="0" fontId="30" fillId="0" borderId="7" xfId="35" applyFont="1" applyBorder="1" applyAlignment="1">
      <alignment horizontal="center" vertical="center" wrapText="1"/>
    </xf>
    <xf numFmtId="0" fontId="30" fillId="0" borderId="26" xfId="35" applyFont="1" applyBorder="1" applyAlignment="1">
      <alignment horizontal="center" vertical="center" wrapText="1"/>
    </xf>
    <xf numFmtId="0" fontId="30" fillId="0" borderId="0" xfId="35" applyFont="1" applyAlignment="1">
      <alignment horizontal="center" vertical="center" wrapText="1"/>
    </xf>
    <xf numFmtId="0" fontId="30" fillId="0" borderId="21" xfId="35" applyFont="1" applyBorder="1" applyAlignment="1">
      <alignment horizontal="center" vertical="center" wrapText="1"/>
    </xf>
    <xf numFmtId="0" fontId="30" fillId="0" borderId="11" xfId="35" applyFont="1" applyBorder="1" applyAlignment="1">
      <alignment horizontal="center" vertical="center" wrapText="1"/>
    </xf>
    <xf numFmtId="38" fontId="30" fillId="0" borderId="6" xfId="23" applyFont="1" applyBorder="1" applyAlignment="1">
      <alignment vertical="center"/>
    </xf>
    <xf numFmtId="38" fontId="30" fillId="0" borderId="72" xfId="23" applyFont="1" applyBorder="1" applyAlignment="1">
      <alignment vertical="center"/>
    </xf>
    <xf numFmtId="38" fontId="30" fillId="0" borderId="91" xfId="23" applyFont="1" applyBorder="1" applyAlignment="1">
      <alignment vertical="center"/>
    </xf>
    <xf numFmtId="38" fontId="30" fillId="0" borderId="81" xfId="23" applyFont="1" applyBorder="1" applyAlignment="1">
      <alignment vertical="center"/>
    </xf>
    <xf numFmtId="0" fontId="30" fillId="0" borderId="41" xfId="35" applyFont="1" applyBorder="1" applyAlignment="1">
      <alignment horizontal="right" vertical="center"/>
    </xf>
    <xf numFmtId="0" fontId="12" fillId="0" borderId="68" xfId="35" applyBorder="1" applyAlignment="1">
      <alignment horizontal="center" vertical="center" wrapText="1"/>
    </xf>
    <xf numFmtId="0" fontId="12" fillId="0" borderId="11" xfId="35" applyBorder="1" applyAlignment="1">
      <alignment horizontal="center" vertical="center" wrapText="1"/>
    </xf>
    <xf numFmtId="0" fontId="30" fillId="0" borderId="14" xfId="35" applyFont="1" applyBorder="1" applyAlignment="1">
      <alignment horizontal="center" vertical="center"/>
    </xf>
    <xf numFmtId="0" fontId="30" fillId="0" borderId="87" xfId="35" applyFont="1" applyBorder="1" applyAlignment="1">
      <alignment horizontal="center" vertical="center"/>
    </xf>
    <xf numFmtId="187" fontId="30" fillId="0" borderId="31" xfId="35" applyNumberFormat="1" applyFont="1" applyBorder="1" applyAlignment="1">
      <alignment horizontal="center" vertical="center"/>
    </xf>
    <xf numFmtId="187" fontId="30" fillId="0" borderId="33" xfId="35" applyNumberFormat="1" applyFont="1" applyBorder="1" applyAlignment="1">
      <alignment horizontal="center" vertical="center"/>
    </xf>
    <xf numFmtId="0" fontId="30" fillId="0" borderId="104" xfId="35" applyFont="1" applyBorder="1" applyAlignment="1">
      <alignment horizontal="center" vertical="center"/>
    </xf>
    <xf numFmtId="0" fontId="30" fillId="0" borderId="79" xfId="35" applyFont="1" applyBorder="1" applyAlignment="1">
      <alignment horizontal="center" vertical="center"/>
    </xf>
    <xf numFmtId="178" fontId="30" fillId="0" borderId="22" xfId="35" applyNumberFormat="1" applyFont="1" applyBorder="1" applyAlignment="1">
      <alignment horizontal="right" vertical="center"/>
    </xf>
    <xf numFmtId="178" fontId="30" fillId="0" borderId="7" xfId="35" applyNumberFormat="1" applyFont="1" applyBorder="1" applyAlignment="1">
      <alignment horizontal="right" vertical="center"/>
    </xf>
    <xf numFmtId="178" fontId="30" fillId="0" borderId="110" xfId="35" applyNumberFormat="1" applyFont="1" applyBorder="1" applyAlignment="1">
      <alignment horizontal="right" vertical="center"/>
    </xf>
    <xf numFmtId="178" fontId="30" fillId="0" borderId="41" xfId="35" applyNumberFormat="1" applyFont="1" applyBorder="1" applyAlignment="1">
      <alignment horizontal="right" vertical="center"/>
    </xf>
    <xf numFmtId="0" fontId="30" fillId="0" borderId="65" xfId="35" applyFont="1" applyBorder="1" applyAlignment="1">
      <alignment horizontal="left" vertical="center"/>
    </xf>
    <xf numFmtId="0" fontId="30" fillId="0" borderId="66" xfId="35" applyFont="1" applyBorder="1" applyAlignment="1">
      <alignment horizontal="left" vertical="center"/>
    </xf>
    <xf numFmtId="0" fontId="30" fillId="0" borderId="100" xfId="35" applyFont="1" applyBorder="1" applyAlignment="1">
      <alignment horizontal="center" vertical="center"/>
    </xf>
    <xf numFmtId="189" fontId="30" fillId="0" borderId="29" xfId="35" applyNumberFormat="1" applyFont="1" applyBorder="1" applyAlignment="1">
      <alignment horizontal="center" vertical="center" shrinkToFit="1"/>
    </xf>
    <xf numFmtId="189" fontId="30" fillId="0" borderId="25" xfId="35" applyNumberFormat="1" applyFont="1" applyBorder="1" applyAlignment="1">
      <alignment horizontal="center" vertical="center" shrinkToFit="1"/>
    </xf>
    <xf numFmtId="38" fontId="30" fillId="0" borderId="46" xfId="35" applyNumberFormat="1" applyFont="1" applyBorder="1" applyAlignment="1">
      <alignment vertical="center"/>
    </xf>
    <xf numFmtId="38" fontId="30" fillId="0" borderId="54" xfId="35" applyNumberFormat="1" applyFont="1" applyBorder="1" applyAlignment="1">
      <alignment vertical="center"/>
    </xf>
    <xf numFmtId="38" fontId="30" fillId="0" borderId="118" xfId="35" applyNumberFormat="1" applyFont="1" applyBorder="1" applyAlignment="1">
      <alignment vertical="center"/>
    </xf>
    <xf numFmtId="38" fontId="30" fillId="0" borderId="119" xfId="35" applyNumberFormat="1" applyFont="1" applyBorder="1" applyAlignment="1">
      <alignment vertical="center"/>
    </xf>
    <xf numFmtId="0" fontId="32" fillId="6" borderId="14" xfId="35" applyFont="1" applyFill="1" applyBorder="1" applyAlignment="1">
      <alignment vertical="center"/>
    </xf>
    <xf numFmtId="0" fontId="32" fillId="6" borderId="15" xfId="35" applyFont="1" applyFill="1" applyBorder="1" applyAlignment="1">
      <alignment vertical="center"/>
    </xf>
    <xf numFmtId="0" fontId="30" fillId="6" borderId="87" xfId="35" applyFont="1" applyFill="1" applyBorder="1" applyAlignment="1">
      <alignment horizontal="center" vertical="center"/>
    </xf>
    <xf numFmtId="0" fontId="30" fillId="6" borderId="100" xfId="35" applyFont="1" applyFill="1" applyBorder="1" applyAlignment="1">
      <alignment horizontal="center" vertical="center"/>
    </xf>
    <xf numFmtId="189" fontId="32" fillId="6" borderId="31" xfId="35" applyNumberFormat="1" applyFont="1" applyFill="1" applyBorder="1" applyAlignment="1">
      <alignment horizontal="center" vertical="center" shrinkToFit="1"/>
    </xf>
    <xf numFmtId="189" fontId="32" fillId="6" borderId="25" xfId="35" applyNumberFormat="1" applyFont="1" applyFill="1" applyBorder="1" applyAlignment="1">
      <alignment horizontal="center" vertical="center" shrinkToFit="1"/>
    </xf>
    <xf numFmtId="0" fontId="30" fillId="0" borderId="46" xfId="35" applyFont="1" applyBorder="1" applyAlignment="1">
      <alignment horizontal="center" vertical="center"/>
    </xf>
    <xf numFmtId="0" fontId="30" fillId="0" borderId="58" xfId="35" applyFont="1" applyBorder="1" applyAlignment="1">
      <alignment horizontal="center" vertical="center"/>
    </xf>
    <xf numFmtId="38" fontId="30" fillId="0" borderId="58" xfId="35" applyNumberFormat="1" applyFont="1" applyBorder="1" applyAlignment="1">
      <alignment vertical="center"/>
    </xf>
    <xf numFmtId="38" fontId="30" fillId="0" borderId="59" xfId="35" applyNumberFormat="1" applyFont="1" applyBorder="1" applyAlignment="1">
      <alignment vertical="center"/>
    </xf>
    <xf numFmtId="178" fontId="30" fillId="0" borderId="30" xfId="35" applyNumberFormat="1" applyFont="1" applyBorder="1" applyAlignment="1">
      <alignment vertical="center"/>
    </xf>
    <xf numFmtId="178" fontId="30" fillId="0" borderId="23" xfId="35" applyNumberFormat="1" applyFont="1" applyBorder="1" applyAlignment="1">
      <alignment vertical="center"/>
    </xf>
    <xf numFmtId="178" fontId="30" fillId="0" borderId="16" xfId="35" applyNumberFormat="1" applyFont="1" applyBorder="1" applyAlignment="1">
      <alignment vertical="center"/>
    </xf>
    <xf numFmtId="177" fontId="30" fillId="0" borderId="30" xfId="35" applyNumberFormat="1" applyFont="1" applyBorder="1" applyAlignment="1">
      <alignment vertical="center"/>
    </xf>
    <xf numFmtId="177" fontId="30" fillId="0" borderId="23" xfId="35" applyNumberFormat="1" applyFont="1" applyBorder="1" applyAlignment="1">
      <alignment vertical="center"/>
    </xf>
    <xf numFmtId="177" fontId="30" fillId="0" borderId="16" xfId="35" applyNumberFormat="1" applyFont="1" applyBorder="1" applyAlignment="1">
      <alignment vertical="center"/>
    </xf>
    <xf numFmtId="0" fontId="30" fillId="0" borderId="15" xfId="35" applyFont="1" applyBorder="1" applyAlignment="1">
      <alignment horizontal="center" vertical="center"/>
    </xf>
    <xf numFmtId="0" fontId="32" fillId="6" borderId="4" xfId="35" applyFont="1" applyFill="1" applyBorder="1" applyAlignment="1">
      <alignment vertical="center"/>
    </xf>
    <xf numFmtId="0" fontId="30" fillId="6" borderId="48" xfId="35" applyFont="1" applyFill="1" applyBorder="1" applyAlignment="1">
      <alignment horizontal="center" vertical="center"/>
    </xf>
    <xf numFmtId="187" fontId="30" fillId="6" borderId="49" xfId="35" applyNumberFormat="1" applyFont="1" applyFill="1" applyBorder="1" applyAlignment="1">
      <alignment horizontal="center" vertical="center" shrinkToFit="1"/>
    </xf>
    <xf numFmtId="0" fontId="32" fillId="0" borderId="4" xfId="35" applyFont="1" applyBorder="1" applyAlignment="1">
      <alignment vertical="center"/>
    </xf>
    <xf numFmtId="0" fontId="32" fillId="0" borderId="55" xfId="35" applyFont="1" applyBorder="1" applyAlignment="1">
      <alignment vertical="center"/>
    </xf>
    <xf numFmtId="0" fontId="30" fillId="0" borderId="48" xfId="35" applyFont="1" applyBorder="1" applyAlignment="1">
      <alignment horizontal="center" vertical="center"/>
    </xf>
    <xf numFmtId="0" fontId="30" fillId="0" borderId="56" xfId="35" applyFont="1" applyBorder="1" applyAlignment="1">
      <alignment horizontal="center" vertical="center"/>
    </xf>
    <xf numFmtId="187" fontId="30" fillId="0" borderId="49" xfId="35" applyNumberFormat="1" applyFont="1" applyBorder="1" applyAlignment="1">
      <alignment horizontal="center" vertical="center" shrinkToFit="1"/>
    </xf>
    <xf numFmtId="187" fontId="30" fillId="0" borderId="57" xfId="35" applyNumberFormat="1" applyFont="1" applyBorder="1" applyAlignment="1">
      <alignment horizontal="center" vertical="center" shrinkToFit="1"/>
    </xf>
    <xf numFmtId="0" fontId="30" fillId="0" borderId="46" xfId="35" applyFont="1" applyBorder="1" applyAlignment="1">
      <alignment horizontal="center" vertical="center" wrapText="1"/>
    </xf>
    <xf numFmtId="0" fontId="30" fillId="0" borderId="54" xfId="35" applyFont="1" applyBorder="1" applyAlignment="1">
      <alignment horizontal="center" vertical="center" wrapText="1"/>
    </xf>
    <xf numFmtId="0" fontId="30" fillId="0" borderId="58" xfId="35" applyFont="1" applyBorder="1" applyAlignment="1">
      <alignment horizontal="center" vertical="center" wrapText="1"/>
    </xf>
    <xf numFmtId="0" fontId="32" fillId="0" borderId="43" xfId="35" applyFont="1" applyBorder="1" applyAlignment="1">
      <alignment vertical="center"/>
    </xf>
    <xf numFmtId="0" fontId="32" fillId="0" borderId="14" xfId="35" applyFont="1" applyBorder="1" applyAlignment="1">
      <alignment vertical="center"/>
    </xf>
    <xf numFmtId="0" fontId="30" fillId="0" borderId="44" xfId="35" applyFont="1" applyBorder="1" applyAlignment="1">
      <alignment horizontal="center" vertical="center"/>
    </xf>
    <xf numFmtId="187" fontId="30" fillId="0" borderId="45" xfId="35" applyNumberFormat="1" applyFont="1" applyBorder="1" applyAlignment="1">
      <alignment horizontal="center" vertical="center" shrinkToFit="1"/>
    </xf>
    <xf numFmtId="189" fontId="30" fillId="0" borderId="45" xfId="35" applyNumberFormat="1" applyFont="1" applyBorder="1" applyAlignment="1">
      <alignment horizontal="center" vertical="center" shrinkToFit="1"/>
    </xf>
    <xf numFmtId="189" fontId="30" fillId="0" borderId="49" xfId="35" applyNumberFormat="1" applyFont="1" applyBorder="1" applyAlignment="1">
      <alignment horizontal="center" vertical="center" shrinkToFit="1"/>
    </xf>
    <xf numFmtId="189" fontId="32" fillId="6" borderId="49" xfId="35" applyNumberFormat="1" applyFont="1" applyFill="1" applyBorder="1" applyAlignment="1">
      <alignment horizontal="center" vertical="center" shrinkToFit="1"/>
    </xf>
    <xf numFmtId="0" fontId="32" fillId="0" borderId="4" xfId="35" applyFont="1" applyBorder="1" applyAlignment="1">
      <alignment vertical="center" wrapText="1"/>
    </xf>
    <xf numFmtId="189" fontId="32" fillId="0" borderId="49" xfId="35" applyNumberFormat="1" applyFont="1" applyBorder="1" applyAlignment="1">
      <alignment horizontal="center" vertical="center" shrinkToFit="1"/>
    </xf>
    <xf numFmtId="189" fontId="32" fillId="0" borderId="57" xfId="35" applyNumberFormat="1" applyFont="1" applyBorder="1" applyAlignment="1">
      <alignment horizontal="center" vertical="center" shrinkToFit="1"/>
    </xf>
    <xf numFmtId="0" fontId="30" fillId="0" borderId="63" xfId="35" applyFont="1" applyBorder="1" applyAlignment="1">
      <alignment horizontal="center" vertical="center" textRotation="255"/>
    </xf>
    <xf numFmtId="190" fontId="30" fillId="0" borderId="29" xfId="35" applyNumberFormat="1" applyFont="1" applyBorder="1" applyAlignment="1">
      <alignment horizontal="center" vertical="center" wrapText="1"/>
    </xf>
    <xf numFmtId="190" fontId="30" fillId="0" borderId="24" xfId="35" applyNumberFormat="1" applyFont="1" applyBorder="1" applyAlignment="1">
      <alignment horizontal="center" vertical="center" wrapText="1"/>
    </xf>
    <xf numFmtId="190" fontId="30" fillId="0" borderId="33" xfId="35" applyNumberFormat="1" applyFont="1" applyBorder="1" applyAlignment="1">
      <alignment horizontal="center" vertical="center" wrapText="1"/>
    </xf>
    <xf numFmtId="0" fontId="32" fillId="9" borderId="4" xfId="35" applyFont="1" applyFill="1" applyBorder="1" applyAlignment="1">
      <alignment vertical="center" wrapText="1"/>
    </xf>
    <xf numFmtId="0" fontId="32" fillId="9" borderId="55" xfId="35" applyFont="1" applyFill="1" applyBorder="1" applyAlignment="1">
      <alignment vertical="center"/>
    </xf>
    <xf numFmtId="0" fontId="30" fillId="9" borderId="48" xfId="35" applyFont="1" applyFill="1" applyBorder="1" applyAlignment="1">
      <alignment horizontal="center" vertical="center"/>
    </xf>
    <xf numFmtId="0" fontId="30" fillId="9" borderId="56" xfId="35" applyFont="1" applyFill="1" applyBorder="1" applyAlignment="1">
      <alignment horizontal="center" vertical="center"/>
    </xf>
    <xf numFmtId="189" fontId="32" fillId="9" borderId="49" xfId="35" applyNumberFormat="1" applyFont="1" applyFill="1" applyBorder="1" applyAlignment="1">
      <alignment horizontal="center" vertical="center" shrinkToFit="1"/>
    </xf>
    <xf numFmtId="189" fontId="32" fillId="9" borderId="57" xfId="35" applyNumberFormat="1" applyFont="1" applyFill="1" applyBorder="1" applyAlignment="1">
      <alignment horizontal="center" vertical="center" shrinkToFit="1"/>
    </xf>
    <xf numFmtId="189" fontId="30" fillId="9" borderId="45" xfId="35" applyNumberFormat="1" applyFont="1" applyFill="1" applyBorder="1" applyAlignment="1">
      <alignment horizontal="center" vertical="center" shrinkToFit="1"/>
    </xf>
    <xf numFmtId="189" fontId="30" fillId="9" borderId="49" xfId="35" applyNumberFormat="1" applyFont="1" applyFill="1" applyBorder="1" applyAlignment="1">
      <alignment horizontal="center" vertical="center" shrinkToFit="1"/>
    </xf>
    <xf numFmtId="0" fontId="32" fillId="9" borderId="43" xfId="35" applyFont="1" applyFill="1" applyBorder="1" applyAlignment="1">
      <alignment vertical="center" wrapText="1"/>
    </xf>
    <xf numFmtId="0" fontId="32" fillId="9" borderId="14" xfId="35" applyFont="1" applyFill="1" applyBorder="1" applyAlignment="1">
      <alignment vertical="center" wrapText="1"/>
    </xf>
    <xf numFmtId="0" fontId="30" fillId="9" borderId="44" xfId="35" applyFont="1" applyFill="1" applyBorder="1" applyAlignment="1">
      <alignment horizontal="center" vertical="center"/>
    </xf>
    <xf numFmtId="0" fontId="30" fillId="9" borderId="87" xfId="35" applyFont="1" applyFill="1" applyBorder="1" applyAlignment="1">
      <alignment horizontal="center" vertical="center"/>
    </xf>
    <xf numFmtId="0" fontId="32" fillId="0" borderId="87" xfId="35" applyFont="1" applyBorder="1" applyAlignment="1">
      <alignment horizontal="center" vertical="center" wrapText="1"/>
    </xf>
    <xf numFmtId="0" fontId="32" fillId="0" borderId="107" xfId="35" applyFont="1" applyBorder="1" applyAlignment="1">
      <alignment horizontal="center" vertical="center" wrapText="1"/>
    </xf>
    <xf numFmtId="0" fontId="32" fillId="0" borderId="42" xfId="35" applyFont="1" applyBorder="1" applyAlignment="1">
      <alignment horizontal="center" vertical="center" wrapText="1"/>
    </xf>
    <xf numFmtId="0" fontId="32" fillId="0" borderId="31" xfId="35" applyFont="1" applyBorder="1" applyAlignment="1">
      <alignment horizontal="center" vertical="center" wrapText="1"/>
    </xf>
    <xf numFmtId="0" fontId="30" fillId="0" borderId="67" xfId="35" applyFont="1" applyBorder="1" applyAlignment="1">
      <alignment horizontal="center" vertical="center" wrapText="1"/>
    </xf>
    <xf numFmtId="0" fontId="30" fillId="0" borderId="121" xfId="35" applyFont="1" applyBorder="1" applyAlignment="1">
      <alignment horizontal="center" vertical="center" wrapText="1"/>
    </xf>
    <xf numFmtId="0" fontId="30" fillId="0" borderId="125" xfId="35" applyFont="1" applyBorder="1" applyAlignment="1">
      <alignment horizontal="center" vertical="center" wrapText="1"/>
    </xf>
    <xf numFmtId="0" fontId="30" fillId="0" borderId="39" xfId="35" applyFont="1" applyBorder="1" applyAlignment="1">
      <alignment horizontal="center" vertical="center" wrapText="1"/>
    </xf>
    <xf numFmtId="0" fontId="30" fillId="0" borderId="23" xfId="35" applyFont="1" applyBorder="1" applyAlignment="1">
      <alignment horizontal="center" vertical="center" wrapText="1"/>
    </xf>
    <xf numFmtId="0" fontId="30" fillId="0" borderId="16" xfId="35" applyFont="1" applyBorder="1" applyAlignment="1">
      <alignment horizontal="center" vertical="center" wrapText="1"/>
    </xf>
    <xf numFmtId="0" fontId="31" fillId="0" borderId="126" xfId="35" applyFont="1" applyBorder="1" applyAlignment="1">
      <alignment horizontal="center" vertical="center" wrapText="1"/>
    </xf>
    <xf numFmtId="0" fontId="31" fillId="0" borderId="127" xfId="35" applyFont="1" applyBorder="1" applyAlignment="1">
      <alignment horizontal="center" vertical="center" wrapText="1"/>
    </xf>
    <xf numFmtId="189" fontId="30" fillId="0" borderId="57" xfId="35" applyNumberFormat="1" applyFont="1" applyBorder="1" applyAlignment="1">
      <alignment horizontal="center" vertical="center" shrinkToFit="1"/>
    </xf>
    <xf numFmtId="0" fontId="30" fillId="0" borderId="120" xfId="35" applyFont="1" applyBorder="1" applyAlignment="1">
      <alignment horizontal="center" vertical="center"/>
    </xf>
    <xf numFmtId="0" fontId="30" fillId="0" borderId="68" xfId="35" applyFont="1" applyBorder="1" applyAlignment="1">
      <alignment horizontal="center" vertical="center"/>
    </xf>
    <xf numFmtId="0" fontId="30" fillId="0" borderId="121" xfId="35" applyFont="1" applyBorder="1" applyAlignment="1">
      <alignment horizontal="center" vertical="center"/>
    </xf>
    <xf numFmtId="0" fontId="30" fillId="0" borderId="122" xfId="35" applyFont="1" applyBorder="1" applyAlignment="1">
      <alignment horizontal="center" vertical="center"/>
    </xf>
    <xf numFmtId="0" fontId="30" fillId="0" borderId="36" xfId="35" applyFont="1" applyBorder="1" applyAlignment="1">
      <alignment horizontal="center" vertical="center"/>
    </xf>
    <xf numFmtId="0" fontId="30" fillId="0" borderId="20" xfId="35" applyFont="1" applyBorder="1" applyAlignment="1">
      <alignment horizontal="center" vertical="center"/>
    </xf>
    <xf numFmtId="0" fontId="31" fillId="0" borderId="123" xfId="35" applyFont="1" applyBorder="1" applyAlignment="1">
      <alignment horizontal="center" vertical="center" wrapText="1"/>
    </xf>
    <xf numFmtId="0" fontId="31" fillId="0" borderId="54" xfId="35" applyFont="1" applyBorder="1" applyAlignment="1">
      <alignment horizontal="center" vertical="center" wrapText="1"/>
    </xf>
    <xf numFmtId="0" fontId="31" fillId="0" borderId="58" xfId="35" applyFont="1" applyBorder="1" applyAlignment="1">
      <alignment horizontal="center" vertical="center" wrapText="1"/>
    </xf>
    <xf numFmtId="0" fontId="31" fillId="0" borderId="124" xfId="35" applyFont="1" applyBorder="1" applyAlignment="1">
      <alignment horizontal="center" vertical="center" wrapText="1"/>
    </xf>
    <xf numFmtId="0" fontId="31" fillId="0" borderId="119" xfId="35" applyFont="1" applyBorder="1" applyAlignment="1">
      <alignment horizontal="center" vertical="center" wrapText="1"/>
    </xf>
    <xf numFmtId="0" fontId="31" fillId="0" borderId="59" xfId="35" applyFont="1" applyBorder="1" applyAlignment="1">
      <alignment horizontal="center" vertical="center" wrapText="1"/>
    </xf>
    <xf numFmtId="0" fontId="30" fillId="0" borderId="107" xfId="35" applyFont="1" applyBorder="1" applyAlignment="1">
      <alignment horizontal="center" vertical="center" wrapText="1"/>
    </xf>
    <xf numFmtId="0" fontId="32" fillId="0" borderId="14" xfId="35" applyFont="1" applyBorder="1" applyAlignment="1">
      <alignment horizontal="center" vertical="center" wrapText="1"/>
    </xf>
    <xf numFmtId="0" fontId="32" fillId="0" borderId="23" xfId="35" applyFont="1" applyBorder="1" applyAlignment="1">
      <alignment horizontal="center" vertical="center" wrapText="1"/>
    </xf>
    <xf numFmtId="0" fontId="32" fillId="0" borderId="16" xfId="35" applyFont="1" applyBorder="1" applyAlignment="1">
      <alignment horizontal="center" vertical="center" wrapText="1"/>
    </xf>
    <xf numFmtId="0" fontId="30" fillId="7" borderId="103" xfId="35" applyFont="1" applyFill="1" applyBorder="1" applyAlignment="1">
      <alignment horizontal="center" vertical="center" wrapText="1"/>
    </xf>
    <xf numFmtId="0" fontId="30" fillId="7" borderId="8" xfId="35" applyFont="1" applyFill="1" applyBorder="1" applyAlignment="1">
      <alignment horizontal="center" vertical="center" wrapText="1"/>
    </xf>
    <xf numFmtId="0" fontId="30" fillId="7" borderId="70" xfId="35" applyFont="1" applyFill="1" applyBorder="1" applyAlignment="1">
      <alignment horizontal="center" vertical="center" wrapText="1"/>
    </xf>
    <xf numFmtId="0" fontId="30" fillId="7" borderId="9" xfId="35" applyFont="1" applyFill="1" applyBorder="1" applyAlignment="1">
      <alignment horizontal="center" vertical="center" wrapText="1"/>
    </xf>
    <xf numFmtId="0" fontId="30" fillId="7" borderId="109" xfId="35" applyFont="1" applyFill="1" applyBorder="1" applyAlignment="1">
      <alignment horizontal="center" vertical="center" wrapText="1"/>
    </xf>
    <xf numFmtId="0" fontId="30" fillId="7" borderId="12" xfId="35" applyFont="1" applyFill="1" applyBorder="1" applyAlignment="1">
      <alignment horizontal="center" vertical="center" wrapText="1"/>
    </xf>
    <xf numFmtId="0" fontId="30" fillId="0" borderId="104" xfId="35" applyFont="1" applyBorder="1" applyAlignment="1">
      <alignment horizontal="center" vertical="center" wrapText="1"/>
    </xf>
    <xf numFmtId="0" fontId="30" fillId="0" borderId="79" xfId="35" applyFont="1" applyBorder="1" applyAlignment="1">
      <alignment horizontal="center" vertical="center" wrapText="1"/>
    </xf>
    <xf numFmtId="0" fontId="32" fillId="0" borderId="43" xfId="35" applyFont="1" applyBorder="1" applyAlignment="1">
      <alignment vertical="center" wrapText="1"/>
    </xf>
    <xf numFmtId="0" fontId="30" fillId="5" borderId="109" xfId="35" applyFont="1" applyFill="1" applyBorder="1" applyAlignment="1">
      <alignment horizontal="center" vertical="center" wrapText="1"/>
    </xf>
    <xf numFmtId="0" fontId="30" fillId="5" borderId="12" xfId="35" applyFont="1" applyFill="1" applyBorder="1" applyAlignment="1">
      <alignment horizontal="center" vertical="center" wrapText="1"/>
    </xf>
    <xf numFmtId="0" fontId="32" fillId="9" borderId="15" xfId="35" applyFont="1" applyFill="1" applyBorder="1" applyAlignment="1">
      <alignment vertical="center" wrapText="1"/>
    </xf>
    <xf numFmtId="0" fontId="32" fillId="11" borderId="14" xfId="35" applyFont="1" applyFill="1" applyBorder="1" applyAlignment="1">
      <alignment vertical="center" wrapText="1"/>
    </xf>
    <xf numFmtId="0" fontId="32" fillId="11" borderId="16" xfId="35" applyFont="1" applyFill="1" applyBorder="1" applyAlignment="1">
      <alignment vertical="center" wrapText="1"/>
    </xf>
    <xf numFmtId="0" fontId="30" fillId="11" borderId="48" xfId="35" applyFont="1" applyFill="1" applyBorder="1" applyAlignment="1">
      <alignment horizontal="center" vertical="center"/>
    </xf>
    <xf numFmtId="0" fontId="30" fillId="11" borderId="56" xfId="35" applyFont="1" applyFill="1" applyBorder="1" applyAlignment="1">
      <alignment horizontal="center" vertical="center"/>
    </xf>
    <xf numFmtId="189" fontId="30" fillId="11" borderId="49" xfId="35" applyNumberFormat="1" applyFont="1" applyFill="1" applyBorder="1" applyAlignment="1">
      <alignment horizontal="center" vertical="center" shrinkToFit="1"/>
    </xf>
    <xf numFmtId="189" fontId="30" fillId="11" borderId="57" xfId="35" applyNumberFormat="1" applyFont="1" applyFill="1" applyBorder="1" applyAlignment="1">
      <alignment horizontal="center" vertical="center" shrinkToFit="1"/>
    </xf>
    <xf numFmtId="178" fontId="31" fillId="0" borderId="30" xfId="35" applyNumberFormat="1" applyFont="1" applyBorder="1" applyAlignment="1">
      <alignment vertical="center"/>
    </xf>
    <xf numFmtId="178" fontId="31" fillId="0" borderId="23" xfId="35" applyNumberFormat="1" applyFont="1" applyBorder="1" applyAlignment="1">
      <alignment vertical="center"/>
    </xf>
    <xf numFmtId="178" fontId="31" fillId="0" borderId="16" xfId="35" applyNumberFormat="1" applyFont="1" applyBorder="1" applyAlignment="1">
      <alignment vertical="center"/>
    </xf>
    <xf numFmtId="177" fontId="32" fillId="0" borderId="30" xfId="35" applyNumberFormat="1" applyFont="1" applyBorder="1" applyAlignment="1">
      <alignment vertical="center"/>
    </xf>
    <xf numFmtId="177" fontId="32" fillId="0" borderId="23" xfId="35" applyNumberFormat="1" applyFont="1" applyBorder="1" applyAlignment="1">
      <alignment vertical="center"/>
    </xf>
    <xf numFmtId="177" fontId="32" fillId="0" borderId="16" xfId="35" applyNumberFormat="1" applyFont="1" applyBorder="1" applyAlignment="1">
      <alignment vertical="center"/>
    </xf>
    <xf numFmtId="0" fontId="28" fillId="0" borderId="0" xfId="35" applyFont="1" applyAlignment="1">
      <alignment horizontal="center" vertical="center"/>
    </xf>
    <xf numFmtId="180" fontId="30" fillId="6" borderId="128" xfId="35" applyNumberFormat="1" applyFont="1" applyFill="1" applyBorder="1" applyAlignment="1">
      <alignment horizontal="center" vertical="center"/>
    </xf>
    <xf numFmtId="180" fontId="30" fillId="6" borderId="129" xfId="35" applyNumberFormat="1" applyFont="1" applyFill="1" applyBorder="1" applyAlignment="1">
      <alignment horizontal="center" vertical="center"/>
    </xf>
    <xf numFmtId="0" fontId="30" fillId="0" borderId="63" xfId="35" applyFont="1" applyBorder="1" applyAlignment="1">
      <alignment horizontal="center" vertical="center"/>
    </xf>
    <xf numFmtId="0" fontId="30" fillId="0" borderId="130" xfId="35" applyFont="1" applyBorder="1" applyAlignment="1">
      <alignment horizontal="center" vertical="center"/>
    </xf>
    <xf numFmtId="180" fontId="30" fillId="6" borderId="24" xfId="35" applyNumberFormat="1" applyFont="1" applyFill="1" applyBorder="1" applyAlignment="1">
      <alignment vertical="center"/>
    </xf>
    <xf numFmtId="180" fontId="30" fillId="6" borderId="82" xfId="35" applyNumberFormat="1" applyFont="1" applyFill="1" applyBorder="1" applyAlignment="1">
      <alignment vertical="center"/>
    </xf>
    <xf numFmtId="180" fontId="30" fillId="6" borderId="107" xfId="35" applyNumberFormat="1" applyFont="1" applyFill="1" applyBorder="1" applyAlignment="1">
      <alignment horizontal="center" vertical="center"/>
    </xf>
    <xf numFmtId="180" fontId="30" fillId="6" borderId="108" xfId="35" applyNumberFormat="1" applyFont="1" applyFill="1" applyBorder="1" applyAlignment="1">
      <alignment horizontal="center" vertical="center"/>
    </xf>
    <xf numFmtId="180" fontId="30" fillId="6" borderId="29" xfId="35" applyNumberFormat="1" applyFont="1" applyFill="1" applyBorder="1" applyAlignment="1">
      <alignment vertical="center"/>
    </xf>
    <xf numFmtId="180" fontId="30" fillId="6" borderId="106" xfId="35" applyNumberFormat="1" applyFont="1" applyFill="1" applyBorder="1" applyAlignment="1">
      <alignment horizontal="center" vertical="center"/>
    </xf>
    <xf numFmtId="177" fontId="30" fillId="0" borderId="86" xfId="35" applyNumberFormat="1" applyFont="1" applyBorder="1" applyAlignment="1">
      <alignment vertical="center"/>
    </xf>
    <xf numFmtId="177" fontId="30" fillId="0" borderId="13" xfId="35" applyNumberFormat="1" applyFont="1" applyBorder="1" applyAlignment="1">
      <alignment vertical="center"/>
    </xf>
    <xf numFmtId="177" fontId="30" fillId="0" borderId="32" xfId="35" applyNumberFormat="1" applyFont="1" applyBorder="1" applyAlignment="1">
      <alignment vertical="center"/>
    </xf>
    <xf numFmtId="177" fontId="30" fillId="0" borderId="122" xfId="35" applyNumberFormat="1" applyFont="1" applyBorder="1" applyAlignment="1">
      <alignment vertical="center"/>
    </xf>
    <xf numFmtId="177" fontId="30" fillId="0" borderId="36" xfId="35" applyNumberFormat="1" applyFont="1" applyBorder="1" applyAlignment="1">
      <alignment vertical="center"/>
    </xf>
    <xf numFmtId="177" fontId="30" fillId="0" borderId="35" xfId="35" applyNumberFormat="1" applyFont="1" applyBorder="1" applyAlignment="1">
      <alignment vertical="center"/>
    </xf>
    <xf numFmtId="177" fontId="32" fillId="0" borderId="87" xfId="35" applyNumberFormat="1" applyFont="1" applyBorder="1" applyAlignment="1">
      <alignment horizontal="center" vertical="center"/>
    </xf>
    <xf numFmtId="177" fontId="32" fillId="0" borderId="100" xfId="35" applyNumberFormat="1" applyFont="1" applyBorder="1" applyAlignment="1">
      <alignment horizontal="center" vertical="center"/>
    </xf>
    <xf numFmtId="177" fontId="30" fillId="0" borderId="31" xfId="35" applyNumberFormat="1" applyFont="1" applyBorder="1" applyAlignment="1">
      <alignment vertical="center"/>
    </xf>
    <xf numFmtId="177" fontId="30" fillId="0" borderId="24" xfId="35" applyNumberFormat="1" applyFont="1" applyBorder="1" applyAlignment="1">
      <alignment vertical="center"/>
    </xf>
    <xf numFmtId="177" fontId="32" fillId="0" borderId="89" xfId="35" applyNumberFormat="1" applyFont="1" applyBorder="1" applyAlignment="1">
      <alignment horizontal="center" vertical="center"/>
    </xf>
    <xf numFmtId="177" fontId="32" fillId="0" borderId="131" xfId="35" applyNumberFormat="1" applyFont="1" applyBorder="1" applyAlignment="1">
      <alignment horizontal="center" vertical="center"/>
    </xf>
    <xf numFmtId="0" fontId="30" fillId="0" borderId="132" xfId="35" applyFont="1" applyBorder="1" applyAlignment="1">
      <alignment horizontal="center" vertical="center"/>
    </xf>
    <xf numFmtId="0" fontId="30" fillId="0" borderId="64" xfId="35" applyFont="1" applyBorder="1" applyAlignment="1">
      <alignment horizontal="center" vertical="center"/>
    </xf>
    <xf numFmtId="185" fontId="30" fillId="6" borderId="84" xfId="35" applyNumberFormat="1" applyFont="1" applyFill="1" applyBorder="1" applyAlignment="1">
      <alignment vertical="center"/>
    </xf>
    <xf numFmtId="185" fontId="30" fillId="6" borderId="95" xfId="35" applyNumberFormat="1" applyFont="1" applyFill="1" applyBorder="1" applyAlignment="1">
      <alignment vertical="center"/>
    </xf>
    <xf numFmtId="185" fontId="30" fillId="6" borderId="75" xfId="35" applyNumberFormat="1" applyFont="1" applyFill="1" applyBorder="1" applyAlignment="1">
      <alignment vertical="center"/>
    </xf>
    <xf numFmtId="185" fontId="30" fillId="6" borderId="88" xfId="35" applyNumberFormat="1" applyFont="1" applyFill="1" applyBorder="1" applyAlignment="1">
      <alignment vertical="center"/>
    </xf>
    <xf numFmtId="185" fontId="30" fillId="6" borderId="97" xfId="35" applyNumberFormat="1" applyFont="1" applyFill="1" applyBorder="1" applyAlignment="1">
      <alignment vertical="center"/>
    </xf>
    <xf numFmtId="185" fontId="30" fillId="6" borderId="78" xfId="35" applyNumberFormat="1" applyFont="1" applyFill="1" applyBorder="1" applyAlignment="1">
      <alignment vertical="center"/>
    </xf>
    <xf numFmtId="177" fontId="30" fillId="0" borderId="89" xfId="35" applyNumberFormat="1" applyFont="1" applyBorder="1" applyAlignment="1">
      <alignment horizontal="center" vertical="center"/>
    </xf>
    <xf numFmtId="177" fontId="30" fillId="0" borderId="131" xfId="35" applyNumberFormat="1" applyFont="1" applyBorder="1" applyAlignment="1">
      <alignment horizontal="center" vertical="center"/>
    </xf>
    <xf numFmtId="0" fontId="30" fillId="0" borderId="133" xfId="35" applyFont="1" applyBorder="1" applyAlignment="1">
      <alignment horizontal="center" vertical="center"/>
    </xf>
    <xf numFmtId="177" fontId="30" fillId="0" borderId="14" xfId="35" applyNumberFormat="1" applyFont="1" applyBorder="1" applyAlignment="1">
      <alignment horizontal="center" vertical="center"/>
    </xf>
    <xf numFmtId="177" fontId="30" fillId="0" borderId="15" xfId="35" applyNumberFormat="1" applyFont="1" applyBorder="1" applyAlignment="1">
      <alignment horizontal="center" vertical="center"/>
    </xf>
    <xf numFmtId="177" fontId="30" fillId="0" borderId="14" xfId="35" applyNumberFormat="1" applyFont="1" applyBorder="1" applyAlignment="1">
      <alignment vertical="center"/>
    </xf>
    <xf numFmtId="177" fontId="30" fillId="0" borderId="15" xfId="35" applyNumberFormat="1" applyFont="1" applyBorder="1" applyAlignment="1">
      <alignment vertical="center"/>
    </xf>
    <xf numFmtId="177" fontId="30" fillId="0" borderId="37" xfId="35" applyNumberFormat="1" applyFont="1" applyBorder="1" applyAlignment="1">
      <alignment vertical="center"/>
    </xf>
    <xf numFmtId="177" fontId="30" fillId="0" borderId="87" xfId="35" applyNumberFormat="1" applyFont="1" applyBorder="1" applyAlignment="1">
      <alignment horizontal="center" vertical="center"/>
    </xf>
    <xf numFmtId="177" fontId="30" fillId="0" borderId="100" xfId="35" applyNumberFormat="1" applyFont="1" applyBorder="1" applyAlignment="1">
      <alignment horizontal="center" vertical="center"/>
    </xf>
    <xf numFmtId="177" fontId="30" fillId="0" borderId="30" xfId="35" applyNumberFormat="1" applyFont="1" applyBorder="1" applyAlignment="1">
      <alignment horizontal="center" vertical="center"/>
    </xf>
    <xf numFmtId="177" fontId="30" fillId="0" borderId="23" xfId="35" applyNumberFormat="1" applyFont="1" applyBorder="1" applyAlignment="1">
      <alignment horizontal="center" vertical="center"/>
    </xf>
    <xf numFmtId="177" fontId="30" fillId="0" borderId="65" xfId="35" applyNumberFormat="1" applyFont="1" applyBorder="1" applyAlignment="1">
      <alignment vertical="center"/>
    </xf>
    <xf numFmtId="177" fontId="30" fillId="0" borderId="29" xfId="35" applyNumberFormat="1" applyFont="1" applyBorder="1" applyAlignment="1">
      <alignment vertical="center"/>
    </xf>
    <xf numFmtId="177" fontId="30" fillId="0" borderId="128" xfId="35" applyNumberFormat="1" applyFont="1" applyBorder="1" applyAlignment="1">
      <alignment horizontal="center" vertical="center"/>
    </xf>
    <xf numFmtId="177" fontId="30" fillId="0" borderId="134" xfId="35" applyNumberFormat="1" applyFont="1" applyBorder="1" applyAlignment="1">
      <alignment horizontal="center" vertical="center"/>
    </xf>
    <xf numFmtId="0" fontId="30" fillId="0" borderId="62" xfId="35" applyFont="1" applyBorder="1" applyAlignment="1">
      <alignment horizontal="center" vertical="center" wrapText="1"/>
    </xf>
    <xf numFmtId="177" fontId="30" fillId="0" borderId="106" xfId="35" applyNumberFormat="1" applyFont="1" applyBorder="1" applyAlignment="1">
      <alignment horizontal="center" vertical="center"/>
    </xf>
    <xf numFmtId="177" fontId="30" fillId="0" borderId="107" xfId="35" applyNumberFormat="1" applyFont="1" applyBorder="1" applyAlignment="1">
      <alignment horizontal="center" vertical="center"/>
    </xf>
    <xf numFmtId="177" fontId="30" fillId="0" borderId="16" xfId="35" applyNumberFormat="1" applyFont="1" applyBorder="1" applyAlignment="1">
      <alignment horizontal="center" vertical="center"/>
    </xf>
    <xf numFmtId="177" fontId="30" fillId="0" borderId="34" xfId="35" applyNumberFormat="1" applyFont="1" applyBorder="1" applyAlignment="1">
      <alignment vertical="center"/>
    </xf>
    <xf numFmtId="177" fontId="30" fillId="0" borderId="33" xfId="35" applyNumberFormat="1" applyFont="1" applyBorder="1" applyAlignment="1">
      <alignment vertical="center"/>
    </xf>
    <xf numFmtId="177" fontId="30" fillId="0" borderId="42" xfId="35" applyNumberFormat="1" applyFont="1" applyBorder="1" applyAlignment="1">
      <alignment horizontal="center" vertical="center"/>
    </xf>
    <xf numFmtId="0" fontId="30" fillId="0" borderId="62" xfId="35" applyFont="1" applyBorder="1" applyAlignment="1">
      <alignment horizontal="center" vertical="center"/>
    </xf>
    <xf numFmtId="49" fontId="30" fillId="0" borderId="132" xfId="35" applyNumberFormat="1" applyFont="1" applyBorder="1" applyAlignment="1">
      <alignment horizontal="center" vertical="center"/>
    </xf>
    <xf numFmtId="49" fontId="30" fillId="0" borderId="62" xfId="35" applyNumberFormat="1" applyFont="1" applyBorder="1" applyAlignment="1">
      <alignment horizontal="center" vertical="center"/>
    </xf>
    <xf numFmtId="0" fontId="30" fillId="0" borderId="69" xfId="35" applyFont="1" applyBorder="1" applyAlignment="1">
      <alignment horizontal="center" vertical="center"/>
    </xf>
    <xf numFmtId="0" fontId="30" fillId="0" borderId="71" xfId="35" applyFont="1" applyBorder="1" applyAlignment="1">
      <alignment horizontal="center" vertical="center"/>
    </xf>
    <xf numFmtId="0" fontId="30" fillId="0" borderId="86" xfId="35" applyFont="1" applyBorder="1" applyAlignment="1">
      <alignment horizontal="center" vertical="center"/>
    </xf>
    <xf numFmtId="0" fontId="30" fillId="0" borderId="32" xfId="35" applyFont="1" applyBorder="1" applyAlignment="1">
      <alignment horizontal="center" vertical="center"/>
    </xf>
    <xf numFmtId="0" fontId="30" fillId="0" borderId="17" xfId="35" applyFont="1" applyBorder="1" applyAlignment="1">
      <alignment horizontal="center" vertical="center" wrapText="1"/>
    </xf>
    <xf numFmtId="0" fontId="30" fillId="0" borderId="18" xfId="35" applyFont="1" applyBorder="1" applyAlignment="1">
      <alignment horizontal="center" vertical="center" wrapText="1"/>
    </xf>
    <xf numFmtId="0" fontId="30" fillId="0" borderId="86" xfId="35" applyFont="1" applyBorder="1" applyAlignment="1">
      <alignment horizontal="center" vertical="center" wrapText="1"/>
    </xf>
    <xf numFmtId="0" fontId="30" fillId="0" borderId="32" xfId="35" applyFont="1" applyBorder="1" applyAlignment="1">
      <alignment horizontal="center" vertical="center" wrapText="1"/>
    </xf>
    <xf numFmtId="0" fontId="30" fillId="0" borderId="10" xfId="35" applyFont="1" applyBorder="1" applyAlignment="1">
      <alignment horizontal="center" vertical="center" wrapText="1"/>
    </xf>
    <xf numFmtId="0" fontId="30" fillId="0" borderId="34" xfId="35" applyFont="1" applyBorder="1" applyAlignment="1">
      <alignment horizontal="center" vertical="center" wrapText="1"/>
    </xf>
    <xf numFmtId="177" fontId="30" fillId="0" borderId="135" xfId="35" applyNumberFormat="1" applyFont="1" applyBorder="1" applyAlignment="1">
      <alignment horizontal="center" vertical="center"/>
    </xf>
    <xf numFmtId="0" fontId="30" fillId="0" borderId="120" xfId="35" applyFont="1" applyBorder="1" applyAlignment="1">
      <alignment horizontal="center" vertical="center" wrapText="1"/>
    </xf>
    <xf numFmtId="0" fontId="30" fillId="0" borderId="5" xfId="35" applyFont="1" applyBorder="1" applyAlignment="1">
      <alignment horizontal="center" vertical="center" wrapText="1"/>
    </xf>
    <xf numFmtId="0" fontId="30" fillId="0" borderId="76" xfId="35" applyFont="1" applyBorder="1" applyAlignment="1">
      <alignment horizontal="center" vertical="center"/>
    </xf>
    <xf numFmtId="177" fontId="30" fillId="0" borderId="25" xfId="35" applyNumberFormat="1" applyFont="1" applyBorder="1" applyAlignment="1">
      <alignment vertical="center"/>
    </xf>
    <xf numFmtId="0" fontId="30" fillId="0" borderId="77" xfId="35" applyFont="1" applyBorder="1" applyAlignment="1">
      <alignment horizontal="center" vertical="center" wrapText="1"/>
    </xf>
    <xf numFmtId="0" fontId="30" fillId="0" borderId="73" xfId="35" applyFont="1" applyBorder="1" applyAlignment="1">
      <alignment horizontal="center" vertical="center" wrapText="1"/>
    </xf>
    <xf numFmtId="0" fontId="44" fillId="12" borderId="14" xfId="21" applyNumberFormat="1" applyFont="1" applyFill="1" applyBorder="1" applyAlignment="1">
      <alignment vertical="center" shrinkToFit="1"/>
    </xf>
    <xf numFmtId="0" fontId="43" fillId="12" borderId="15" xfId="21" applyNumberFormat="1" applyFont="1" applyFill="1" applyBorder="1" applyAlignment="1">
      <alignment vertical="center" shrinkToFit="1"/>
    </xf>
    <xf numFmtId="0" fontId="43" fillId="8" borderId="14" xfId="51" applyNumberFormat="1" applyFont="1" applyFill="1" applyBorder="1" applyAlignment="1">
      <alignment vertical="center" shrinkToFit="1"/>
    </xf>
    <xf numFmtId="0" fontId="43" fillId="8" borderId="15" xfId="51" applyNumberFormat="1" applyFont="1" applyFill="1" applyBorder="1" applyAlignment="1">
      <alignment vertical="center" shrinkToFit="1"/>
    </xf>
  </cellXfs>
  <cellStyles count="57">
    <cellStyle name="0" xfId="1" xr:uid="{8941BC4E-632C-440E-8CFC-F1F10A227783}"/>
    <cellStyle name="Calc Currency (0)" xfId="2" xr:uid="{9B09926C-D39E-4FBE-9D12-CA587E676EEC}"/>
    <cellStyle name="Comma [0]_laroux" xfId="3" xr:uid="{887DEAA6-E378-460B-B813-2B5ABE2EF185}"/>
    <cellStyle name="Comma_Full Year FY96" xfId="4" xr:uid="{799DD0A9-92F4-40CE-B2B4-4000618E9727}"/>
    <cellStyle name="Currency [0]_Full Year FY96" xfId="5" xr:uid="{CA4E1834-9051-48B4-8DEA-A0B9CF602AC6}"/>
    <cellStyle name="Currency_Full Year FY96" xfId="6" xr:uid="{B4C2DC2B-56A8-442B-83C3-BD41EA67F57F}"/>
    <cellStyle name="Header1" xfId="7" xr:uid="{98C507C3-BA09-430B-8892-3731A56FAE60}"/>
    <cellStyle name="Header2" xfId="8" xr:uid="{2C02BAE2-3897-4ECF-BA08-EA9B39FB5BF3}"/>
    <cellStyle name="Normal_#18-Internet" xfId="9" xr:uid="{D026B16A-E16D-47C5-98EF-55531FA67A80}"/>
    <cellStyle name="NotApplicable" xfId="10" xr:uid="{FF1DA530-9935-46BB-9B14-0C9E7C1C461E}"/>
    <cellStyle name="ProblemFunc" xfId="11" xr:uid="{9C7EFE13-667E-4135-892F-BEB0BA64C55C}"/>
    <cellStyle name="TableBody" xfId="12" xr:uid="{83ED3F9D-8CCC-473F-B9BD-EF1DB2C7ABBE}"/>
    <cellStyle name="TextEntry" xfId="13" xr:uid="{91221A62-43EC-48D5-BD32-C678731413C1}"/>
    <cellStyle name="パーセント" xfId="14" builtinId="5"/>
    <cellStyle name="パーセント 2" xfId="15" xr:uid="{7F9E538D-57DB-417B-B31C-2547C860C705}"/>
    <cellStyle name="パーセント 3" xfId="16" xr:uid="{38B5E3FE-5D9E-4375-A19E-E2DC044865F5}"/>
    <cellStyle name="パーセント 3 2" xfId="17" xr:uid="{BAE501A9-F886-4247-B823-4D8609273D5B}"/>
    <cellStyle name="パーセント 4" xfId="18" xr:uid="{6FDFB4A2-6F39-4055-AD8C-471A5DFB4C62}"/>
    <cellStyle name="パーセント 4 2" xfId="48" xr:uid="{1F09FD26-FC63-41DB-93D3-4FDCFD19925D}"/>
    <cellStyle name="ハイパーリンク 2" xfId="19" xr:uid="{2D8C6E7E-9278-4F82-B72F-5369B0D5E9BE}"/>
    <cellStyle name="桁区切り" xfId="20" builtinId="6"/>
    <cellStyle name="桁区切り 2" xfId="21" xr:uid="{077E81AD-7E11-4428-B6E2-20580CFDFD9F}"/>
    <cellStyle name="桁区切り 2 2" xfId="22" xr:uid="{E49791BB-57A0-409A-812C-3DEDC652B5FC}"/>
    <cellStyle name="桁区切り 2 3" xfId="23" xr:uid="{6E4118E8-072B-4525-AA61-F8A2C6DF1A84}"/>
    <cellStyle name="桁区切り 2 3 2" xfId="54" xr:uid="{7F8567D1-739D-428C-AC96-DD9E18ED667D}"/>
    <cellStyle name="桁区切り 2 4" xfId="24" xr:uid="{8ABBD897-9CD7-4F85-9B25-032D5EF70AD6}"/>
    <cellStyle name="桁区切り 2 4 2" xfId="25" xr:uid="{E6353252-B0BF-4436-A529-AB0804458D0D}"/>
    <cellStyle name="桁区切り 2 5" xfId="51" xr:uid="{520A398C-B1FA-4749-8F1D-17B6E81A5C37}"/>
    <cellStyle name="桁区切り 3" xfId="26" xr:uid="{14C065A9-1379-4FE1-A5F5-277FED4ACE05}"/>
    <cellStyle name="桁区切り 4" xfId="27" xr:uid="{466D1C0D-4DE9-4FF5-93B8-949952999DEC}"/>
    <cellStyle name="桁区切り 4 2" xfId="28" xr:uid="{A765B543-9A92-44C8-8FA0-99BEA764C163}"/>
    <cellStyle name="桁区切り 5" xfId="29" xr:uid="{C6F85808-C1EE-4A79-99FE-78E8C5D4789A}"/>
    <cellStyle name="数量調書," xfId="30" xr:uid="{611BDD46-EC58-4A93-AD45-F9FDBD59A6DB}"/>
    <cellStyle name="大坂組" xfId="31" xr:uid="{E6AFA542-C372-4BD2-8E19-9271490065B1}"/>
    <cellStyle name="通貨 2" xfId="32" xr:uid="{A068A3C9-0845-43C2-AFDB-1E8CA60E9932}"/>
    <cellStyle name="通貨 2 2" xfId="33" xr:uid="{158949CA-E398-484C-8318-D246CA1530CD}"/>
    <cellStyle name="通貨 2 3" xfId="50" xr:uid="{BD01084B-64C0-43F0-A264-54B0DF709009}"/>
    <cellStyle name="通貨 2 4" xfId="56" xr:uid="{9F922F9C-2FFB-4B5D-8B51-FD0A1F4EEBFB}"/>
    <cellStyle name="標準" xfId="0" builtinId="0"/>
    <cellStyle name="標準 2" xfId="34" xr:uid="{BC6160DB-454E-432E-9040-C1D149FADE97}"/>
    <cellStyle name="標準 2 2" xfId="35" xr:uid="{062439EA-D8A6-43CD-8C26-775926725E78}"/>
    <cellStyle name="標準 2 3" xfId="45" xr:uid="{0088CEE8-63A4-4F7A-B9B9-3021A26B050D}"/>
    <cellStyle name="標準 3" xfId="36" xr:uid="{93046F15-17F4-4128-BAA7-939F83243BFC}"/>
    <cellStyle name="標準 4" xfId="37" xr:uid="{66CBAC59-57FA-4A99-A262-78738AF1CC65}"/>
    <cellStyle name="標準 4 2" xfId="38" xr:uid="{D4773CA6-2228-4116-A561-DA0BA9B5AD96}"/>
    <cellStyle name="標準 4 3" xfId="39" xr:uid="{D41623EA-A900-4738-9C31-2E8C846D51B2}"/>
    <cellStyle name="標準 5" xfId="40" xr:uid="{442EDC5C-957F-4167-95CC-8DF151E8A80C}"/>
    <cellStyle name="標準 5 2" xfId="47" xr:uid="{5C0E7F4C-BF4F-4091-8029-B236817B13B3}"/>
    <cellStyle name="標準 6" xfId="41" xr:uid="{14229FB5-319E-4DC9-9D0C-F4C3B7178744}"/>
    <cellStyle name="標準 7" xfId="46" xr:uid="{F2BAA0C7-2E67-4A58-8947-4D6AD18EC020}"/>
    <cellStyle name="標準 8" xfId="53" xr:uid="{18491DAE-CDAF-4BE4-BBC8-046FB493DBE1}"/>
    <cellStyle name="標準_みたらい住宅サッシ改修工事設計書" xfId="42" xr:uid="{C1FA91B9-A0C1-4083-BD0D-E5B643A9523A}"/>
    <cellStyle name="標準_光市縦10_28" xfId="52" xr:uid="{11349B04-4525-458D-A159-FAB0D3D922FE}"/>
    <cellStyle name="標準_諸経費14" xfId="43" xr:uid="{86B5074A-71DB-4784-AD59-31DA08498589}"/>
    <cellStyle name="標準_諸経費14 2" xfId="49" xr:uid="{1A3F8015-D89E-4724-8B88-0AFF1DA2EC27}"/>
    <cellStyle name="標準_諸経費14 3" xfId="55" xr:uid="{ED783A88-0F04-4650-8C7E-AF316B54DCAA}"/>
    <cellStyle name="未定義" xfId="44" xr:uid="{706AC156-EF40-4555-92E6-1BEDCEF6DDAB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BC02-836A-4F77-9686-F01683C397DE}">
  <dimension ref="A1:P42"/>
  <sheetViews>
    <sheetView tabSelected="1" view="pageBreakPreview" topLeftCell="B1" zoomScaleNormal="100" zoomScaleSheetLayoutView="100" workbookViewId="0">
      <selection activeCell="F9" sqref="F9"/>
    </sheetView>
  </sheetViews>
  <sheetFormatPr defaultRowHeight="13.5"/>
  <cols>
    <col min="1" max="1" width="4.625" style="584" customWidth="1"/>
    <col min="2" max="3" width="30.625" style="584" customWidth="1"/>
    <col min="4" max="4" width="10.625" style="585" customWidth="1"/>
    <col min="5" max="5" width="4.625" style="585" customWidth="1"/>
    <col min="6" max="6" width="13.625" style="584" customWidth="1"/>
    <col min="7" max="7" width="15.625" style="586" customWidth="1"/>
    <col min="8" max="8" width="15.625" style="584" customWidth="1"/>
    <col min="9" max="9" width="4.625" style="584" customWidth="1"/>
    <col min="10" max="256" width="9" style="496"/>
    <col min="257" max="257" width="4.625" style="496" customWidth="1"/>
    <col min="258" max="259" width="30.625" style="496" customWidth="1"/>
    <col min="260" max="260" width="10.625" style="496" customWidth="1"/>
    <col min="261" max="261" width="4.625" style="496" customWidth="1"/>
    <col min="262" max="262" width="13.625" style="496" customWidth="1"/>
    <col min="263" max="264" width="15.625" style="496" customWidth="1"/>
    <col min="265" max="265" width="4.625" style="496" customWidth="1"/>
    <col min="266" max="512" width="9" style="496"/>
    <col min="513" max="513" width="4.625" style="496" customWidth="1"/>
    <col min="514" max="515" width="30.625" style="496" customWidth="1"/>
    <col min="516" max="516" width="10.625" style="496" customWidth="1"/>
    <col min="517" max="517" width="4.625" style="496" customWidth="1"/>
    <col min="518" max="518" width="13.625" style="496" customWidth="1"/>
    <col min="519" max="520" width="15.625" style="496" customWidth="1"/>
    <col min="521" max="521" width="4.625" style="496" customWidth="1"/>
    <col min="522" max="768" width="9" style="496"/>
    <col min="769" max="769" width="4.625" style="496" customWidth="1"/>
    <col min="770" max="771" width="30.625" style="496" customWidth="1"/>
    <col min="772" max="772" width="10.625" style="496" customWidth="1"/>
    <col min="773" max="773" width="4.625" style="496" customWidth="1"/>
    <col min="774" max="774" width="13.625" style="496" customWidth="1"/>
    <col min="775" max="776" width="15.625" style="496" customWidth="1"/>
    <col min="777" max="777" width="4.625" style="496" customWidth="1"/>
    <col min="778" max="1024" width="9" style="496"/>
    <col min="1025" max="1025" width="4.625" style="496" customWidth="1"/>
    <col min="1026" max="1027" width="30.625" style="496" customWidth="1"/>
    <col min="1028" max="1028" width="10.625" style="496" customWidth="1"/>
    <col min="1029" max="1029" width="4.625" style="496" customWidth="1"/>
    <col min="1030" max="1030" width="13.625" style="496" customWidth="1"/>
    <col min="1031" max="1032" width="15.625" style="496" customWidth="1"/>
    <col min="1033" max="1033" width="4.625" style="496" customWidth="1"/>
    <col min="1034" max="1280" width="9" style="496"/>
    <col min="1281" max="1281" width="4.625" style="496" customWidth="1"/>
    <col min="1282" max="1283" width="30.625" style="496" customWidth="1"/>
    <col min="1284" max="1284" width="10.625" style="496" customWidth="1"/>
    <col min="1285" max="1285" width="4.625" style="496" customWidth="1"/>
    <col min="1286" max="1286" width="13.625" style="496" customWidth="1"/>
    <col min="1287" max="1288" width="15.625" style="496" customWidth="1"/>
    <col min="1289" max="1289" width="4.625" style="496" customWidth="1"/>
    <col min="1290" max="1536" width="9" style="496"/>
    <col min="1537" max="1537" width="4.625" style="496" customWidth="1"/>
    <col min="1538" max="1539" width="30.625" style="496" customWidth="1"/>
    <col min="1540" max="1540" width="10.625" style="496" customWidth="1"/>
    <col min="1541" max="1541" width="4.625" style="496" customWidth="1"/>
    <col min="1542" max="1542" width="13.625" style="496" customWidth="1"/>
    <col min="1543" max="1544" width="15.625" style="496" customWidth="1"/>
    <col min="1545" max="1545" width="4.625" style="496" customWidth="1"/>
    <col min="1546" max="1792" width="9" style="496"/>
    <col min="1793" max="1793" width="4.625" style="496" customWidth="1"/>
    <col min="1794" max="1795" width="30.625" style="496" customWidth="1"/>
    <col min="1796" max="1796" width="10.625" style="496" customWidth="1"/>
    <col min="1797" max="1797" width="4.625" style="496" customWidth="1"/>
    <col min="1798" max="1798" width="13.625" style="496" customWidth="1"/>
    <col min="1799" max="1800" width="15.625" style="496" customWidth="1"/>
    <col min="1801" max="1801" width="4.625" style="496" customWidth="1"/>
    <col min="1802" max="2048" width="9" style="496"/>
    <col min="2049" max="2049" width="4.625" style="496" customWidth="1"/>
    <col min="2050" max="2051" width="30.625" style="496" customWidth="1"/>
    <col min="2052" max="2052" width="10.625" style="496" customWidth="1"/>
    <col min="2053" max="2053" width="4.625" style="496" customWidth="1"/>
    <col min="2054" max="2054" width="13.625" style="496" customWidth="1"/>
    <col min="2055" max="2056" width="15.625" style="496" customWidth="1"/>
    <col min="2057" max="2057" width="4.625" style="496" customWidth="1"/>
    <col min="2058" max="2304" width="9" style="496"/>
    <col min="2305" max="2305" width="4.625" style="496" customWidth="1"/>
    <col min="2306" max="2307" width="30.625" style="496" customWidth="1"/>
    <col min="2308" max="2308" width="10.625" style="496" customWidth="1"/>
    <col min="2309" max="2309" width="4.625" style="496" customWidth="1"/>
    <col min="2310" max="2310" width="13.625" style="496" customWidth="1"/>
    <col min="2311" max="2312" width="15.625" style="496" customWidth="1"/>
    <col min="2313" max="2313" width="4.625" style="496" customWidth="1"/>
    <col min="2314" max="2560" width="9" style="496"/>
    <col min="2561" max="2561" width="4.625" style="496" customWidth="1"/>
    <col min="2562" max="2563" width="30.625" style="496" customWidth="1"/>
    <col min="2564" max="2564" width="10.625" style="496" customWidth="1"/>
    <col min="2565" max="2565" width="4.625" style="496" customWidth="1"/>
    <col min="2566" max="2566" width="13.625" style="496" customWidth="1"/>
    <col min="2567" max="2568" width="15.625" style="496" customWidth="1"/>
    <col min="2569" max="2569" width="4.625" style="496" customWidth="1"/>
    <col min="2570" max="2816" width="9" style="496"/>
    <col min="2817" max="2817" width="4.625" style="496" customWidth="1"/>
    <col min="2818" max="2819" width="30.625" style="496" customWidth="1"/>
    <col min="2820" max="2820" width="10.625" style="496" customWidth="1"/>
    <col min="2821" max="2821" width="4.625" style="496" customWidth="1"/>
    <col min="2822" max="2822" width="13.625" style="496" customWidth="1"/>
    <col min="2823" max="2824" width="15.625" style="496" customWidth="1"/>
    <col min="2825" max="2825" width="4.625" style="496" customWidth="1"/>
    <col min="2826" max="3072" width="9" style="496"/>
    <col min="3073" max="3073" width="4.625" style="496" customWidth="1"/>
    <col min="3074" max="3075" width="30.625" style="496" customWidth="1"/>
    <col min="3076" max="3076" width="10.625" style="496" customWidth="1"/>
    <col min="3077" max="3077" width="4.625" style="496" customWidth="1"/>
    <col min="3078" max="3078" width="13.625" style="496" customWidth="1"/>
    <col min="3079" max="3080" width="15.625" style="496" customWidth="1"/>
    <col min="3081" max="3081" width="4.625" style="496" customWidth="1"/>
    <col min="3082" max="3328" width="9" style="496"/>
    <col min="3329" max="3329" width="4.625" style="496" customWidth="1"/>
    <col min="3330" max="3331" width="30.625" style="496" customWidth="1"/>
    <col min="3332" max="3332" width="10.625" style="496" customWidth="1"/>
    <col min="3333" max="3333" width="4.625" style="496" customWidth="1"/>
    <col min="3334" max="3334" width="13.625" style="496" customWidth="1"/>
    <col min="3335" max="3336" width="15.625" style="496" customWidth="1"/>
    <col min="3337" max="3337" width="4.625" style="496" customWidth="1"/>
    <col min="3338" max="3584" width="9" style="496"/>
    <col min="3585" max="3585" width="4.625" style="496" customWidth="1"/>
    <col min="3586" max="3587" width="30.625" style="496" customWidth="1"/>
    <col min="3588" max="3588" width="10.625" style="496" customWidth="1"/>
    <col min="3589" max="3589" width="4.625" style="496" customWidth="1"/>
    <col min="3590" max="3590" width="13.625" style="496" customWidth="1"/>
    <col min="3591" max="3592" width="15.625" style="496" customWidth="1"/>
    <col min="3593" max="3593" width="4.625" style="496" customWidth="1"/>
    <col min="3594" max="3840" width="9" style="496"/>
    <col min="3841" max="3841" width="4.625" style="496" customWidth="1"/>
    <col min="3842" max="3843" width="30.625" style="496" customWidth="1"/>
    <col min="3844" max="3844" width="10.625" style="496" customWidth="1"/>
    <col min="3845" max="3845" width="4.625" style="496" customWidth="1"/>
    <col min="3846" max="3846" width="13.625" style="496" customWidth="1"/>
    <col min="3847" max="3848" width="15.625" style="496" customWidth="1"/>
    <col min="3849" max="3849" width="4.625" style="496" customWidth="1"/>
    <col min="3850" max="4096" width="9" style="496"/>
    <col min="4097" max="4097" width="4.625" style="496" customWidth="1"/>
    <col min="4098" max="4099" width="30.625" style="496" customWidth="1"/>
    <col min="4100" max="4100" width="10.625" style="496" customWidth="1"/>
    <col min="4101" max="4101" width="4.625" style="496" customWidth="1"/>
    <col min="4102" max="4102" width="13.625" style="496" customWidth="1"/>
    <col min="4103" max="4104" width="15.625" style="496" customWidth="1"/>
    <col min="4105" max="4105" width="4.625" style="496" customWidth="1"/>
    <col min="4106" max="4352" width="9" style="496"/>
    <col min="4353" max="4353" width="4.625" style="496" customWidth="1"/>
    <col min="4354" max="4355" width="30.625" style="496" customWidth="1"/>
    <col min="4356" max="4356" width="10.625" style="496" customWidth="1"/>
    <col min="4357" max="4357" width="4.625" style="496" customWidth="1"/>
    <col min="4358" max="4358" width="13.625" style="496" customWidth="1"/>
    <col min="4359" max="4360" width="15.625" style="496" customWidth="1"/>
    <col min="4361" max="4361" width="4.625" style="496" customWidth="1"/>
    <col min="4362" max="4608" width="9" style="496"/>
    <col min="4609" max="4609" width="4.625" style="496" customWidth="1"/>
    <col min="4610" max="4611" width="30.625" style="496" customWidth="1"/>
    <col min="4612" max="4612" width="10.625" style="496" customWidth="1"/>
    <col min="4613" max="4613" width="4.625" style="496" customWidth="1"/>
    <col min="4614" max="4614" width="13.625" style="496" customWidth="1"/>
    <col min="4615" max="4616" width="15.625" style="496" customWidth="1"/>
    <col min="4617" max="4617" width="4.625" style="496" customWidth="1"/>
    <col min="4618" max="4864" width="9" style="496"/>
    <col min="4865" max="4865" width="4.625" style="496" customWidth="1"/>
    <col min="4866" max="4867" width="30.625" style="496" customWidth="1"/>
    <col min="4868" max="4868" width="10.625" style="496" customWidth="1"/>
    <col min="4869" max="4869" width="4.625" style="496" customWidth="1"/>
    <col min="4870" max="4870" width="13.625" style="496" customWidth="1"/>
    <col min="4871" max="4872" width="15.625" style="496" customWidth="1"/>
    <col min="4873" max="4873" width="4.625" style="496" customWidth="1"/>
    <col min="4874" max="5120" width="9" style="496"/>
    <col min="5121" max="5121" width="4.625" style="496" customWidth="1"/>
    <col min="5122" max="5123" width="30.625" style="496" customWidth="1"/>
    <col min="5124" max="5124" width="10.625" style="496" customWidth="1"/>
    <col min="5125" max="5125" width="4.625" style="496" customWidth="1"/>
    <col min="5126" max="5126" width="13.625" style="496" customWidth="1"/>
    <col min="5127" max="5128" width="15.625" style="496" customWidth="1"/>
    <col min="5129" max="5129" width="4.625" style="496" customWidth="1"/>
    <col min="5130" max="5376" width="9" style="496"/>
    <col min="5377" max="5377" width="4.625" style="496" customWidth="1"/>
    <col min="5378" max="5379" width="30.625" style="496" customWidth="1"/>
    <col min="5380" max="5380" width="10.625" style="496" customWidth="1"/>
    <col min="5381" max="5381" width="4.625" style="496" customWidth="1"/>
    <col min="5382" max="5382" width="13.625" style="496" customWidth="1"/>
    <col min="5383" max="5384" width="15.625" style="496" customWidth="1"/>
    <col min="5385" max="5385" width="4.625" style="496" customWidth="1"/>
    <col min="5386" max="5632" width="9" style="496"/>
    <col min="5633" max="5633" width="4.625" style="496" customWidth="1"/>
    <col min="5634" max="5635" width="30.625" style="496" customWidth="1"/>
    <col min="5636" max="5636" width="10.625" style="496" customWidth="1"/>
    <col min="5637" max="5637" width="4.625" style="496" customWidth="1"/>
    <col min="5638" max="5638" width="13.625" style="496" customWidth="1"/>
    <col min="5639" max="5640" width="15.625" style="496" customWidth="1"/>
    <col min="5641" max="5641" width="4.625" style="496" customWidth="1"/>
    <col min="5642" max="5888" width="9" style="496"/>
    <col min="5889" max="5889" width="4.625" style="496" customWidth="1"/>
    <col min="5890" max="5891" width="30.625" style="496" customWidth="1"/>
    <col min="5892" max="5892" width="10.625" style="496" customWidth="1"/>
    <col min="5893" max="5893" width="4.625" style="496" customWidth="1"/>
    <col min="5894" max="5894" width="13.625" style="496" customWidth="1"/>
    <col min="5895" max="5896" width="15.625" style="496" customWidth="1"/>
    <col min="5897" max="5897" width="4.625" style="496" customWidth="1"/>
    <col min="5898" max="6144" width="9" style="496"/>
    <col min="6145" max="6145" width="4.625" style="496" customWidth="1"/>
    <col min="6146" max="6147" width="30.625" style="496" customWidth="1"/>
    <col min="6148" max="6148" width="10.625" style="496" customWidth="1"/>
    <col min="6149" max="6149" width="4.625" style="496" customWidth="1"/>
    <col min="6150" max="6150" width="13.625" style="496" customWidth="1"/>
    <col min="6151" max="6152" width="15.625" style="496" customWidth="1"/>
    <col min="6153" max="6153" width="4.625" style="496" customWidth="1"/>
    <col min="6154" max="6400" width="9" style="496"/>
    <col min="6401" max="6401" width="4.625" style="496" customWidth="1"/>
    <col min="6402" max="6403" width="30.625" style="496" customWidth="1"/>
    <col min="6404" max="6404" width="10.625" style="496" customWidth="1"/>
    <col min="6405" max="6405" width="4.625" style="496" customWidth="1"/>
    <col min="6406" max="6406" width="13.625" style="496" customWidth="1"/>
    <col min="6407" max="6408" width="15.625" style="496" customWidth="1"/>
    <col min="6409" max="6409" width="4.625" style="496" customWidth="1"/>
    <col min="6410" max="6656" width="9" style="496"/>
    <col min="6657" max="6657" width="4.625" style="496" customWidth="1"/>
    <col min="6658" max="6659" width="30.625" style="496" customWidth="1"/>
    <col min="6660" max="6660" width="10.625" style="496" customWidth="1"/>
    <col min="6661" max="6661" width="4.625" style="496" customWidth="1"/>
    <col min="6662" max="6662" width="13.625" style="496" customWidth="1"/>
    <col min="6663" max="6664" width="15.625" style="496" customWidth="1"/>
    <col min="6665" max="6665" width="4.625" style="496" customWidth="1"/>
    <col min="6666" max="6912" width="9" style="496"/>
    <col min="6913" max="6913" width="4.625" style="496" customWidth="1"/>
    <col min="6914" max="6915" width="30.625" style="496" customWidth="1"/>
    <col min="6916" max="6916" width="10.625" style="496" customWidth="1"/>
    <col min="6917" max="6917" width="4.625" style="496" customWidth="1"/>
    <col min="6918" max="6918" width="13.625" style="496" customWidth="1"/>
    <col min="6919" max="6920" width="15.625" style="496" customWidth="1"/>
    <col min="6921" max="6921" width="4.625" style="496" customWidth="1"/>
    <col min="6922" max="7168" width="9" style="496"/>
    <col min="7169" max="7169" width="4.625" style="496" customWidth="1"/>
    <col min="7170" max="7171" width="30.625" style="496" customWidth="1"/>
    <col min="7172" max="7172" width="10.625" style="496" customWidth="1"/>
    <col min="7173" max="7173" width="4.625" style="496" customWidth="1"/>
    <col min="7174" max="7174" width="13.625" style="496" customWidth="1"/>
    <col min="7175" max="7176" width="15.625" style="496" customWidth="1"/>
    <col min="7177" max="7177" width="4.625" style="496" customWidth="1"/>
    <col min="7178" max="7424" width="9" style="496"/>
    <col min="7425" max="7425" width="4.625" style="496" customWidth="1"/>
    <col min="7426" max="7427" width="30.625" style="496" customWidth="1"/>
    <col min="7428" max="7428" width="10.625" style="496" customWidth="1"/>
    <col min="7429" max="7429" width="4.625" style="496" customWidth="1"/>
    <col min="7430" max="7430" width="13.625" style="496" customWidth="1"/>
    <col min="7431" max="7432" width="15.625" style="496" customWidth="1"/>
    <col min="7433" max="7433" width="4.625" style="496" customWidth="1"/>
    <col min="7434" max="7680" width="9" style="496"/>
    <col min="7681" max="7681" width="4.625" style="496" customWidth="1"/>
    <col min="7682" max="7683" width="30.625" style="496" customWidth="1"/>
    <col min="7684" max="7684" width="10.625" style="496" customWidth="1"/>
    <col min="7685" max="7685" width="4.625" style="496" customWidth="1"/>
    <col min="7686" max="7686" width="13.625" style="496" customWidth="1"/>
    <col min="7687" max="7688" width="15.625" style="496" customWidth="1"/>
    <col min="7689" max="7689" width="4.625" style="496" customWidth="1"/>
    <col min="7690" max="7936" width="9" style="496"/>
    <col min="7937" max="7937" width="4.625" style="496" customWidth="1"/>
    <col min="7938" max="7939" width="30.625" style="496" customWidth="1"/>
    <col min="7940" max="7940" width="10.625" style="496" customWidth="1"/>
    <col min="7941" max="7941" width="4.625" style="496" customWidth="1"/>
    <col min="7942" max="7942" width="13.625" style="496" customWidth="1"/>
    <col min="7943" max="7944" width="15.625" style="496" customWidth="1"/>
    <col min="7945" max="7945" width="4.625" style="496" customWidth="1"/>
    <col min="7946" max="8192" width="9" style="496"/>
    <col min="8193" max="8193" width="4.625" style="496" customWidth="1"/>
    <col min="8194" max="8195" width="30.625" style="496" customWidth="1"/>
    <col min="8196" max="8196" width="10.625" style="496" customWidth="1"/>
    <col min="8197" max="8197" width="4.625" style="496" customWidth="1"/>
    <col min="8198" max="8198" width="13.625" style="496" customWidth="1"/>
    <col min="8199" max="8200" width="15.625" style="496" customWidth="1"/>
    <col min="8201" max="8201" width="4.625" style="496" customWidth="1"/>
    <col min="8202" max="8448" width="9" style="496"/>
    <col min="8449" max="8449" width="4.625" style="496" customWidth="1"/>
    <col min="8450" max="8451" width="30.625" style="496" customWidth="1"/>
    <col min="8452" max="8452" width="10.625" style="496" customWidth="1"/>
    <col min="8453" max="8453" width="4.625" style="496" customWidth="1"/>
    <col min="8454" max="8454" width="13.625" style="496" customWidth="1"/>
    <col min="8455" max="8456" width="15.625" style="496" customWidth="1"/>
    <col min="8457" max="8457" width="4.625" style="496" customWidth="1"/>
    <col min="8458" max="8704" width="9" style="496"/>
    <col min="8705" max="8705" width="4.625" style="496" customWidth="1"/>
    <col min="8706" max="8707" width="30.625" style="496" customWidth="1"/>
    <col min="8708" max="8708" width="10.625" style="496" customWidth="1"/>
    <col min="8709" max="8709" width="4.625" style="496" customWidth="1"/>
    <col min="8710" max="8710" width="13.625" style="496" customWidth="1"/>
    <col min="8711" max="8712" width="15.625" style="496" customWidth="1"/>
    <col min="8713" max="8713" width="4.625" style="496" customWidth="1"/>
    <col min="8714" max="8960" width="9" style="496"/>
    <col min="8961" max="8961" width="4.625" style="496" customWidth="1"/>
    <col min="8962" max="8963" width="30.625" style="496" customWidth="1"/>
    <col min="8964" max="8964" width="10.625" style="496" customWidth="1"/>
    <col min="8965" max="8965" width="4.625" style="496" customWidth="1"/>
    <col min="8966" max="8966" width="13.625" style="496" customWidth="1"/>
    <col min="8967" max="8968" width="15.625" style="496" customWidth="1"/>
    <col min="8969" max="8969" width="4.625" style="496" customWidth="1"/>
    <col min="8970" max="9216" width="9" style="496"/>
    <col min="9217" max="9217" width="4.625" style="496" customWidth="1"/>
    <col min="9218" max="9219" width="30.625" style="496" customWidth="1"/>
    <col min="9220" max="9220" width="10.625" style="496" customWidth="1"/>
    <col min="9221" max="9221" width="4.625" style="496" customWidth="1"/>
    <col min="9222" max="9222" width="13.625" style="496" customWidth="1"/>
    <col min="9223" max="9224" width="15.625" style="496" customWidth="1"/>
    <col min="9225" max="9225" width="4.625" style="496" customWidth="1"/>
    <col min="9226" max="9472" width="9" style="496"/>
    <col min="9473" max="9473" width="4.625" style="496" customWidth="1"/>
    <col min="9474" max="9475" width="30.625" style="496" customWidth="1"/>
    <col min="9476" max="9476" width="10.625" style="496" customWidth="1"/>
    <col min="9477" max="9477" width="4.625" style="496" customWidth="1"/>
    <col min="9478" max="9478" width="13.625" style="496" customWidth="1"/>
    <col min="9479" max="9480" width="15.625" style="496" customWidth="1"/>
    <col min="9481" max="9481" width="4.625" style="496" customWidth="1"/>
    <col min="9482" max="9728" width="9" style="496"/>
    <col min="9729" max="9729" width="4.625" style="496" customWidth="1"/>
    <col min="9730" max="9731" width="30.625" style="496" customWidth="1"/>
    <col min="9732" max="9732" width="10.625" style="496" customWidth="1"/>
    <col min="9733" max="9733" width="4.625" style="496" customWidth="1"/>
    <col min="9734" max="9734" width="13.625" style="496" customWidth="1"/>
    <col min="9735" max="9736" width="15.625" style="496" customWidth="1"/>
    <col min="9737" max="9737" width="4.625" style="496" customWidth="1"/>
    <col min="9738" max="9984" width="9" style="496"/>
    <col min="9985" max="9985" width="4.625" style="496" customWidth="1"/>
    <col min="9986" max="9987" width="30.625" style="496" customWidth="1"/>
    <col min="9988" max="9988" width="10.625" style="496" customWidth="1"/>
    <col min="9989" max="9989" width="4.625" style="496" customWidth="1"/>
    <col min="9990" max="9990" width="13.625" style="496" customWidth="1"/>
    <col min="9991" max="9992" width="15.625" style="496" customWidth="1"/>
    <col min="9993" max="9993" width="4.625" style="496" customWidth="1"/>
    <col min="9994" max="10240" width="9" style="496"/>
    <col min="10241" max="10241" width="4.625" style="496" customWidth="1"/>
    <col min="10242" max="10243" width="30.625" style="496" customWidth="1"/>
    <col min="10244" max="10244" width="10.625" style="496" customWidth="1"/>
    <col min="10245" max="10245" width="4.625" style="496" customWidth="1"/>
    <col min="10246" max="10246" width="13.625" style="496" customWidth="1"/>
    <col min="10247" max="10248" width="15.625" style="496" customWidth="1"/>
    <col min="10249" max="10249" width="4.625" style="496" customWidth="1"/>
    <col min="10250" max="10496" width="9" style="496"/>
    <col min="10497" max="10497" width="4.625" style="496" customWidth="1"/>
    <col min="10498" max="10499" width="30.625" style="496" customWidth="1"/>
    <col min="10500" max="10500" width="10.625" style="496" customWidth="1"/>
    <col min="10501" max="10501" width="4.625" style="496" customWidth="1"/>
    <col min="10502" max="10502" width="13.625" style="496" customWidth="1"/>
    <col min="10503" max="10504" width="15.625" style="496" customWidth="1"/>
    <col min="10505" max="10505" width="4.625" style="496" customWidth="1"/>
    <col min="10506" max="10752" width="9" style="496"/>
    <col min="10753" max="10753" width="4.625" style="496" customWidth="1"/>
    <col min="10754" max="10755" width="30.625" style="496" customWidth="1"/>
    <col min="10756" max="10756" width="10.625" style="496" customWidth="1"/>
    <col min="10757" max="10757" width="4.625" style="496" customWidth="1"/>
    <col min="10758" max="10758" width="13.625" style="496" customWidth="1"/>
    <col min="10759" max="10760" width="15.625" style="496" customWidth="1"/>
    <col min="10761" max="10761" width="4.625" style="496" customWidth="1"/>
    <col min="10762" max="11008" width="9" style="496"/>
    <col min="11009" max="11009" width="4.625" style="496" customWidth="1"/>
    <col min="11010" max="11011" width="30.625" style="496" customWidth="1"/>
    <col min="11012" max="11012" width="10.625" style="496" customWidth="1"/>
    <col min="11013" max="11013" width="4.625" style="496" customWidth="1"/>
    <col min="11014" max="11014" width="13.625" style="496" customWidth="1"/>
    <col min="11015" max="11016" width="15.625" style="496" customWidth="1"/>
    <col min="11017" max="11017" width="4.625" style="496" customWidth="1"/>
    <col min="11018" max="11264" width="9" style="496"/>
    <col min="11265" max="11265" width="4.625" style="496" customWidth="1"/>
    <col min="11266" max="11267" width="30.625" style="496" customWidth="1"/>
    <col min="11268" max="11268" width="10.625" style="496" customWidth="1"/>
    <col min="11269" max="11269" width="4.625" style="496" customWidth="1"/>
    <col min="11270" max="11270" width="13.625" style="496" customWidth="1"/>
    <col min="11271" max="11272" width="15.625" style="496" customWidth="1"/>
    <col min="11273" max="11273" width="4.625" style="496" customWidth="1"/>
    <col min="11274" max="11520" width="9" style="496"/>
    <col min="11521" max="11521" width="4.625" style="496" customWidth="1"/>
    <col min="11522" max="11523" width="30.625" style="496" customWidth="1"/>
    <col min="11524" max="11524" width="10.625" style="496" customWidth="1"/>
    <col min="11525" max="11525" width="4.625" style="496" customWidth="1"/>
    <col min="11526" max="11526" width="13.625" style="496" customWidth="1"/>
    <col min="11527" max="11528" width="15.625" style="496" customWidth="1"/>
    <col min="11529" max="11529" width="4.625" style="496" customWidth="1"/>
    <col min="11530" max="11776" width="9" style="496"/>
    <col min="11777" max="11777" width="4.625" style="496" customWidth="1"/>
    <col min="11778" max="11779" width="30.625" style="496" customWidth="1"/>
    <col min="11780" max="11780" width="10.625" style="496" customWidth="1"/>
    <col min="11781" max="11781" width="4.625" style="496" customWidth="1"/>
    <col min="11782" max="11782" width="13.625" style="496" customWidth="1"/>
    <col min="11783" max="11784" width="15.625" style="496" customWidth="1"/>
    <col min="11785" max="11785" width="4.625" style="496" customWidth="1"/>
    <col min="11786" max="12032" width="9" style="496"/>
    <col min="12033" max="12033" width="4.625" style="496" customWidth="1"/>
    <col min="12034" max="12035" width="30.625" style="496" customWidth="1"/>
    <col min="12036" max="12036" width="10.625" style="496" customWidth="1"/>
    <col min="12037" max="12037" width="4.625" style="496" customWidth="1"/>
    <col min="12038" max="12038" width="13.625" style="496" customWidth="1"/>
    <col min="12039" max="12040" width="15.625" style="496" customWidth="1"/>
    <col min="12041" max="12041" width="4.625" style="496" customWidth="1"/>
    <col min="12042" max="12288" width="9" style="496"/>
    <col min="12289" max="12289" width="4.625" style="496" customWidth="1"/>
    <col min="12290" max="12291" width="30.625" style="496" customWidth="1"/>
    <col min="12292" max="12292" width="10.625" style="496" customWidth="1"/>
    <col min="12293" max="12293" width="4.625" style="496" customWidth="1"/>
    <col min="12294" max="12294" width="13.625" style="496" customWidth="1"/>
    <col min="12295" max="12296" width="15.625" style="496" customWidth="1"/>
    <col min="12297" max="12297" width="4.625" style="496" customWidth="1"/>
    <col min="12298" max="12544" width="9" style="496"/>
    <col min="12545" max="12545" width="4.625" style="496" customWidth="1"/>
    <col min="12546" max="12547" width="30.625" style="496" customWidth="1"/>
    <col min="12548" max="12548" width="10.625" style="496" customWidth="1"/>
    <col min="12549" max="12549" width="4.625" style="496" customWidth="1"/>
    <col min="12550" max="12550" width="13.625" style="496" customWidth="1"/>
    <col min="12551" max="12552" width="15.625" style="496" customWidth="1"/>
    <col min="12553" max="12553" width="4.625" style="496" customWidth="1"/>
    <col min="12554" max="12800" width="9" style="496"/>
    <col min="12801" max="12801" width="4.625" style="496" customWidth="1"/>
    <col min="12802" max="12803" width="30.625" style="496" customWidth="1"/>
    <col min="12804" max="12804" width="10.625" style="496" customWidth="1"/>
    <col min="12805" max="12805" width="4.625" style="496" customWidth="1"/>
    <col min="12806" max="12806" width="13.625" style="496" customWidth="1"/>
    <col min="12807" max="12808" width="15.625" style="496" customWidth="1"/>
    <col min="12809" max="12809" width="4.625" style="496" customWidth="1"/>
    <col min="12810" max="13056" width="9" style="496"/>
    <col min="13057" max="13057" width="4.625" style="496" customWidth="1"/>
    <col min="13058" max="13059" width="30.625" style="496" customWidth="1"/>
    <col min="13060" max="13060" width="10.625" style="496" customWidth="1"/>
    <col min="13061" max="13061" width="4.625" style="496" customWidth="1"/>
    <col min="13062" max="13062" width="13.625" style="496" customWidth="1"/>
    <col min="13063" max="13064" width="15.625" style="496" customWidth="1"/>
    <col min="13065" max="13065" width="4.625" style="496" customWidth="1"/>
    <col min="13066" max="13312" width="9" style="496"/>
    <col min="13313" max="13313" width="4.625" style="496" customWidth="1"/>
    <col min="13314" max="13315" width="30.625" style="496" customWidth="1"/>
    <col min="13316" max="13316" width="10.625" style="496" customWidth="1"/>
    <col min="13317" max="13317" width="4.625" style="496" customWidth="1"/>
    <col min="13318" max="13318" width="13.625" style="496" customWidth="1"/>
    <col min="13319" max="13320" width="15.625" style="496" customWidth="1"/>
    <col min="13321" max="13321" width="4.625" style="496" customWidth="1"/>
    <col min="13322" max="13568" width="9" style="496"/>
    <col min="13569" max="13569" width="4.625" style="496" customWidth="1"/>
    <col min="13570" max="13571" width="30.625" style="496" customWidth="1"/>
    <col min="13572" max="13572" width="10.625" style="496" customWidth="1"/>
    <col min="13573" max="13573" width="4.625" style="496" customWidth="1"/>
    <col min="13574" max="13574" width="13.625" style="496" customWidth="1"/>
    <col min="13575" max="13576" width="15.625" style="496" customWidth="1"/>
    <col min="13577" max="13577" width="4.625" style="496" customWidth="1"/>
    <col min="13578" max="13824" width="9" style="496"/>
    <col min="13825" max="13825" width="4.625" style="496" customWidth="1"/>
    <col min="13826" max="13827" width="30.625" style="496" customWidth="1"/>
    <col min="13828" max="13828" width="10.625" style="496" customWidth="1"/>
    <col min="13829" max="13829" width="4.625" style="496" customWidth="1"/>
    <col min="13830" max="13830" width="13.625" style="496" customWidth="1"/>
    <col min="13831" max="13832" width="15.625" style="496" customWidth="1"/>
    <col min="13833" max="13833" width="4.625" style="496" customWidth="1"/>
    <col min="13834" max="14080" width="9" style="496"/>
    <col min="14081" max="14081" width="4.625" style="496" customWidth="1"/>
    <col min="14082" max="14083" width="30.625" style="496" customWidth="1"/>
    <col min="14084" max="14084" width="10.625" style="496" customWidth="1"/>
    <col min="14085" max="14085" width="4.625" style="496" customWidth="1"/>
    <col min="14086" max="14086" width="13.625" style="496" customWidth="1"/>
    <col min="14087" max="14088" width="15.625" style="496" customWidth="1"/>
    <col min="14089" max="14089" width="4.625" style="496" customWidth="1"/>
    <col min="14090" max="14336" width="9" style="496"/>
    <col min="14337" max="14337" width="4.625" style="496" customWidth="1"/>
    <col min="14338" max="14339" width="30.625" style="496" customWidth="1"/>
    <col min="14340" max="14340" width="10.625" style="496" customWidth="1"/>
    <col min="14341" max="14341" width="4.625" style="496" customWidth="1"/>
    <col min="14342" max="14342" width="13.625" style="496" customWidth="1"/>
    <col min="14343" max="14344" width="15.625" style="496" customWidth="1"/>
    <col min="14345" max="14345" width="4.625" style="496" customWidth="1"/>
    <col min="14346" max="14592" width="9" style="496"/>
    <col min="14593" max="14593" width="4.625" style="496" customWidth="1"/>
    <col min="14594" max="14595" width="30.625" style="496" customWidth="1"/>
    <col min="14596" max="14596" width="10.625" style="496" customWidth="1"/>
    <col min="14597" max="14597" width="4.625" style="496" customWidth="1"/>
    <col min="14598" max="14598" width="13.625" style="496" customWidth="1"/>
    <col min="14599" max="14600" width="15.625" style="496" customWidth="1"/>
    <col min="14601" max="14601" width="4.625" style="496" customWidth="1"/>
    <col min="14602" max="14848" width="9" style="496"/>
    <col min="14849" max="14849" width="4.625" style="496" customWidth="1"/>
    <col min="14850" max="14851" width="30.625" style="496" customWidth="1"/>
    <col min="14852" max="14852" width="10.625" style="496" customWidth="1"/>
    <col min="14853" max="14853" width="4.625" style="496" customWidth="1"/>
    <col min="14854" max="14854" width="13.625" style="496" customWidth="1"/>
    <col min="14855" max="14856" width="15.625" style="496" customWidth="1"/>
    <col min="14857" max="14857" width="4.625" style="496" customWidth="1"/>
    <col min="14858" max="15104" width="9" style="496"/>
    <col min="15105" max="15105" width="4.625" style="496" customWidth="1"/>
    <col min="15106" max="15107" width="30.625" style="496" customWidth="1"/>
    <col min="15108" max="15108" width="10.625" style="496" customWidth="1"/>
    <col min="15109" max="15109" width="4.625" style="496" customWidth="1"/>
    <col min="15110" max="15110" width="13.625" style="496" customWidth="1"/>
    <col min="15111" max="15112" width="15.625" style="496" customWidth="1"/>
    <col min="15113" max="15113" width="4.625" style="496" customWidth="1"/>
    <col min="15114" max="15360" width="9" style="496"/>
    <col min="15361" max="15361" width="4.625" style="496" customWidth="1"/>
    <col min="15362" max="15363" width="30.625" style="496" customWidth="1"/>
    <col min="15364" max="15364" width="10.625" style="496" customWidth="1"/>
    <col min="15365" max="15365" width="4.625" style="496" customWidth="1"/>
    <col min="15366" max="15366" width="13.625" style="496" customWidth="1"/>
    <col min="15367" max="15368" width="15.625" style="496" customWidth="1"/>
    <col min="15369" max="15369" width="4.625" style="496" customWidth="1"/>
    <col min="15370" max="15616" width="9" style="496"/>
    <col min="15617" max="15617" width="4.625" style="496" customWidth="1"/>
    <col min="15618" max="15619" width="30.625" style="496" customWidth="1"/>
    <col min="15620" max="15620" width="10.625" style="496" customWidth="1"/>
    <col min="15621" max="15621" width="4.625" style="496" customWidth="1"/>
    <col min="15622" max="15622" width="13.625" style="496" customWidth="1"/>
    <col min="15623" max="15624" width="15.625" style="496" customWidth="1"/>
    <col min="15625" max="15625" width="4.625" style="496" customWidth="1"/>
    <col min="15626" max="15872" width="9" style="496"/>
    <col min="15873" max="15873" width="4.625" style="496" customWidth="1"/>
    <col min="15874" max="15875" width="30.625" style="496" customWidth="1"/>
    <col min="15876" max="15876" width="10.625" style="496" customWidth="1"/>
    <col min="15877" max="15877" width="4.625" style="496" customWidth="1"/>
    <col min="15878" max="15878" width="13.625" style="496" customWidth="1"/>
    <col min="15879" max="15880" width="15.625" style="496" customWidth="1"/>
    <col min="15881" max="15881" width="4.625" style="496" customWidth="1"/>
    <col min="15882" max="16128" width="9" style="496"/>
    <col min="16129" max="16129" width="4.625" style="496" customWidth="1"/>
    <col min="16130" max="16131" width="30.625" style="496" customWidth="1"/>
    <col min="16132" max="16132" width="10.625" style="496" customWidth="1"/>
    <col min="16133" max="16133" width="4.625" style="496" customWidth="1"/>
    <col min="16134" max="16134" width="13.625" style="496" customWidth="1"/>
    <col min="16135" max="16136" width="15.625" style="496" customWidth="1"/>
    <col min="16137" max="16137" width="4.625" style="496" customWidth="1"/>
    <col min="16138" max="16384" width="9" style="496"/>
  </cols>
  <sheetData>
    <row r="1" spans="1:9" ht="30" customHeight="1">
      <c r="A1" s="489"/>
      <c r="B1" s="490"/>
      <c r="C1" s="490"/>
      <c r="D1" s="490"/>
      <c r="E1" s="491"/>
      <c r="F1" s="492"/>
      <c r="G1" s="493"/>
      <c r="H1" s="494"/>
      <c r="I1" s="495"/>
    </row>
    <row r="2" spans="1:9" ht="30" customHeight="1">
      <c r="A2" s="497"/>
      <c r="B2" s="498"/>
      <c r="C2" s="498"/>
      <c r="D2" s="498"/>
      <c r="E2" s="499"/>
      <c r="F2" s="500"/>
      <c r="G2" s="501"/>
      <c r="H2" s="502"/>
      <c r="I2" s="503"/>
    </row>
    <row r="3" spans="1:9" ht="30" customHeight="1">
      <c r="A3" s="609" t="s">
        <v>278</v>
      </c>
      <c r="B3" s="610"/>
      <c r="C3" s="610"/>
      <c r="D3" s="610"/>
      <c r="E3" s="610"/>
      <c r="F3" s="610"/>
      <c r="G3" s="610"/>
      <c r="H3" s="610"/>
      <c r="I3" s="611"/>
    </row>
    <row r="4" spans="1:9" ht="30" customHeight="1">
      <c r="A4" s="504"/>
      <c r="B4" s="505"/>
      <c r="C4" s="506"/>
      <c r="D4" s="507"/>
      <c r="E4" s="507"/>
      <c r="F4" s="508"/>
      <c r="G4" s="509"/>
      <c r="H4" s="509"/>
      <c r="I4" s="510"/>
    </row>
    <row r="5" spans="1:9" ht="30" customHeight="1">
      <c r="A5" s="504"/>
      <c r="B5" s="505"/>
      <c r="C5" s="506"/>
      <c r="D5" s="507"/>
      <c r="E5" s="507"/>
      <c r="F5" s="508"/>
      <c r="G5" s="509"/>
      <c r="H5" s="509"/>
      <c r="I5" s="510"/>
    </row>
    <row r="6" spans="1:9" ht="30" customHeight="1">
      <c r="A6" s="511"/>
      <c r="B6" s="498"/>
      <c r="C6" s="498"/>
      <c r="D6" s="498"/>
      <c r="E6" s="512"/>
      <c r="F6" s="513"/>
      <c r="G6" s="513"/>
      <c r="H6" s="513"/>
      <c r="I6" s="510"/>
    </row>
    <row r="7" spans="1:9" ht="30" customHeight="1">
      <c r="A7" s="497"/>
      <c r="B7" s="514" t="s">
        <v>279</v>
      </c>
      <c r="C7" s="515" t="s">
        <v>286</v>
      </c>
      <c r="D7" s="498"/>
      <c r="E7" s="498"/>
      <c r="F7" s="500"/>
      <c r="G7" s="501"/>
      <c r="H7" s="516"/>
      <c r="I7" s="503"/>
    </row>
    <row r="8" spans="1:9" ht="30" customHeight="1">
      <c r="A8" s="497"/>
      <c r="B8" s="498"/>
      <c r="C8" s="498"/>
      <c r="D8" s="498"/>
      <c r="E8" s="499"/>
      <c r="F8" s="500"/>
      <c r="G8" s="501"/>
      <c r="H8" s="502"/>
      <c r="I8" s="503"/>
    </row>
    <row r="9" spans="1:9" ht="30" customHeight="1">
      <c r="A9" s="497"/>
      <c r="B9" s="498"/>
      <c r="C9" s="498"/>
      <c r="D9" s="498"/>
      <c r="E9" s="499"/>
      <c r="F9" s="500"/>
      <c r="G9" s="501"/>
      <c r="H9" s="502"/>
      <c r="I9" s="503"/>
    </row>
    <row r="10" spans="1:9" ht="30" customHeight="1">
      <c r="A10" s="517"/>
      <c r="B10" s="518"/>
      <c r="C10" s="498"/>
      <c r="D10" s="498"/>
      <c r="E10" s="498"/>
      <c r="F10" s="498"/>
      <c r="G10" s="498"/>
      <c r="H10" s="498"/>
      <c r="I10" s="519"/>
    </row>
    <row r="11" spans="1:9" ht="30" customHeight="1">
      <c r="A11" s="517"/>
      <c r="B11" s="518"/>
      <c r="C11" s="498"/>
      <c r="D11" s="498"/>
      <c r="E11" s="498"/>
      <c r="F11" s="498"/>
      <c r="G11" s="498"/>
      <c r="H11" s="498"/>
      <c r="I11" s="520"/>
    </row>
    <row r="12" spans="1:9" ht="30" customHeight="1">
      <c r="A12" s="517"/>
      <c r="B12" s="518"/>
      <c r="C12" s="521" t="s">
        <v>280</v>
      </c>
      <c r="D12" s="512"/>
      <c r="E12" s="522"/>
      <c r="F12" s="523"/>
      <c r="G12" s="523"/>
      <c r="H12" s="524"/>
      <c r="I12" s="520"/>
    </row>
    <row r="13" spans="1:9" ht="30" customHeight="1">
      <c r="A13" s="497"/>
      <c r="B13" s="498"/>
      <c r="C13" s="521" t="s">
        <v>281</v>
      </c>
      <c r="D13" s="512"/>
      <c r="E13" s="522"/>
      <c r="F13" s="523"/>
      <c r="G13" s="523"/>
      <c r="H13" s="524"/>
      <c r="I13" s="525"/>
    </row>
    <row r="14" spans="1:9" ht="30" customHeight="1">
      <c r="A14" s="497"/>
      <c r="B14" s="498"/>
      <c r="C14" s="521" t="s">
        <v>282</v>
      </c>
      <c r="D14" s="512"/>
      <c r="E14" s="522"/>
      <c r="F14" s="523"/>
      <c r="G14" s="526" t="s">
        <v>283</v>
      </c>
      <c r="H14" s="498"/>
      <c r="I14" s="519"/>
    </row>
    <row r="15" spans="1:9" ht="30" customHeight="1">
      <c r="A15" s="497"/>
      <c r="B15" s="498"/>
      <c r="C15" s="498"/>
      <c r="D15" s="498"/>
      <c r="E15" s="498"/>
      <c r="F15" s="498"/>
      <c r="G15" s="498"/>
      <c r="H15" s="498"/>
      <c r="I15" s="519"/>
    </row>
    <row r="16" spans="1:9" ht="30" customHeight="1">
      <c r="A16" s="497"/>
      <c r="B16" s="498"/>
      <c r="C16" s="498"/>
      <c r="D16" s="498"/>
      <c r="E16" s="499"/>
      <c r="F16" s="527"/>
      <c r="G16" s="501"/>
      <c r="H16" s="528"/>
      <c r="I16" s="503"/>
    </row>
    <row r="17" spans="1:9" ht="30" customHeight="1">
      <c r="A17" s="529"/>
      <c r="B17" s="530"/>
      <c r="C17" s="531"/>
      <c r="D17" s="531"/>
      <c r="E17" s="532"/>
      <c r="F17" s="533"/>
      <c r="G17" s="534"/>
      <c r="H17" s="535"/>
      <c r="I17" s="536"/>
    </row>
    <row r="18" spans="1:9" s="539" customFormat="1" ht="60" customHeight="1">
      <c r="A18" s="537"/>
      <c r="B18" s="612" t="s">
        <v>284</v>
      </c>
      <c r="C18" s="612"/>
      <c r="D18" s="612"/>
      <c r="E18" s="612"/>
      <c r="F18" s="612"/>
      <c r="G18" s="612"/>
      <c r="H18" s="612"/>
      <c r="I18" s="538"/>
    </row>
    <row r="19" spans="1:9" s="539" customFormat="1" ht="30" customHeight="1">
      <c r="A19" s="540"/>
      <c r="B19" s="541"/>
      <c r="C19" s="541"/>
      <c r="D19" s="542"/>
      <c r="E19" s="542"/>
      <c r="F19" s="541"/>
      <c r="G19" s="543"/>
      <c r="H19" s="541"/>
      <c r="I19" s="544"/>
    </row>
    <row r="20" spans="1:9" s="539" customFormat="1" ht="30" customHeight="1">
      <c r="A20" s="540"/>
      <c r="B20" s="613" t="s">
        <v>261</v>
      </c>
      <c r="C20" s="613"/>
      <c r="D20" s="613"/>
      <c r="E20" s="613"/>
      <c r="F20" s="613"/>
      <c r="G20" s="613"/>
      <c r="H20" s="613"/>
      <c r="I20" s="544"/>
    </row>
    <row r="21" spans="1:9" s="539" customFormat="1" ht="18.75" customHeight="1">
      <c r="A21" s="540"/>
      <c r="B21" s="545"/>
      <c r="C21" s="546" t="str">
        <f>IF(G70="","",G70)</f>
        <v/>
      </c>
      <c r="D21" s="547"/>
      <c r="E21" s="547"/>
      <c r="F21" s="547"/>
      <c r="G21" s="545"/>
      <c r="H21" s="545"/>
      <c r="I21" s="544"/>
    </row>
    <row r="22" spans="1:9" s="539" customFormat="1" ht="18.75" customHeight="1">
      <c r="A22" s="540"/>
      <c r="B22" s="541"/>
      <c r="C22" s="548"/>
      <c r="D22" s="549"/>
      <c r="E22" s="550"/>
      <c r="F22" s="551"/>
      <c r="G22" s="543"/>
      <c r="H22" s="541"/>
      <c r="I22" s="544"/>
    </row>
    <row r="23" spans="1:9" s="539" customFormat="1" ht="18.75" customHeight="1">
      <c r="A23" s="540"/>
      <c r="B23" s="541"/>
      <c r="C23" s="552"/>
      <c r="D23" s="553"/>
      <c r="E23" s="554"/>
      <c r="F23" s="555"/>
      <c r="G23" s="543"/>
      <c r="H23" s="541"/>
      <c r="I23" s="544"/>
    </row>
    <row r="24" spans="1:9" s="539" customFormat="1" ht="18.75" customHeight="1" thickBot="1">
      <c r="A24" s="540"/>
      <c r="B24" s="556"/>
      <c r="C24" s="557" t="str">
        <f>IF(G64="","",G65)</f>
        <v/>
      </c>
      <c r="D24" s="558" t="str">
        <f>IF(G64="","","  （工事価格計  税抜き）")</f>
        <v/>
      </c>
      <c r="E24" s="558"/>
      <c r="F24" s="558"/>
      <c r="G24" s="559"/>
      <c r="H24" s="556"/>
      <c r="I24" s="544"/>
    </row>
    <row r="25" spans="1:9" s="539" customFormat="1" ht="22.5" customHeight="1" thickTop="1">
      <c r="A25" s="540"/>
      <c r="B25" s="614"/>
      <c r="C25" s="615"/>
      <c r="D25" s="615"/>
      <c r="E25" s="615"/>
      <c r="F25" s="615"/>
      <c r="G25" s="615"/>
      <c r="H25" s="615"/>
      <c r="I25" s="544"/>
    </row>
    <row r="26" spans="1:9" s="539" customFormat="1" ht="22.5" customHeight="1">
      <c r="A26" s="540"/>
      <c r="B26" s="616"/>
      <c r="C26" s="616"/>
      <c r="D26" s="616"/>
      <c r="E26" s="616"/>
      <c r="F26" s="616"/>
      <c r="G26" s="616"/>
      <c r="H26" s="616"/>
      <c r="I26" s="544"/>
    </row>
    <row r="27" spans="1:9" s="539" customFormat="1" ht="30" customHeight="1">
      <c r="A27" s="540"/>
      <c r="B27" s="616" t="s">
        <v>285</v>
      </c>
      <c r="C27" s="616"/>
      <c r="D27" s="616"/>
      <c r="E27" s="616"/>
      <c r="F27" s="616"/>
      <c r="G27" s="616"/>
      <c r="H27" s="616"/>
      <c r="I27" s="544"/>
    </row>
    <row r="28" spans="1:9" s="539" customFormat="1" ht="15" customHeight="1">
      <c r="A28" s="540"/>
      <c r="B28" s="560"/>
      <c r="C28" s="560"/>
      <c r="D28" s="560"/>
      <c r="E28" s="560"/>
      <c r="F28" s="561"/>
      <c r="G28" s="560"/>
      <c r="H28" s="560"/>
      <c r="I28" s="544"/>
    </row>
    <row r="29" spans="1:9" s="539" customFormat="1" ht="15" customHeight="1">
      <c r="A29" s="540"/>
      <c r="B29" s="562"/>
      <c r="C29" s="563"/>
      <c r="D29" s="564"/>
      <c r="E29" s="565"/>
      <c r="F29" s="566"/>
      <c r="G29" s="563"/>
      <c r="H29" s="563"/>
      <c r="I29" s="544"/>
    </row>
    <row r="30" spans="1:9" s="539" customFormat="1" ht="15" customHeight="1">
      <c r="A30" s="540"/>
      <c r="B30" s="567"/>
      <c r="C30" s="567"/>
      <c r="D30" s="567"/>
      <c r="E30" s="567"/>
      <c r="F30" s="568"/>
      <c r="G30" s="567"/>
      <c r="H30" s="567"/>
      <c r="I30" s="544"/>
    </row>
    <row r="31" spans="1:9" s="539" customFormat="1" ht="15" customHeight="1">
      <c r="A31" s="540"/>
      <c r="B31" s="562"/>
      <c r="C31" s="563"/>
      <c r="D31" s="564"/>
      <c r="E31" s="565"/>
      <c r="F31" s="566"/>
      <c r="G31" s="563"/>
      <c r="H31" s="563"/>
      <c r="I31" s="544"/>
    </row>
    <row r="32" spans="1:9" s="539" customFormat="1" ht="15" customHeight="1">
      <c r="A32" s="540"/>
      <c r="B32" s="569"/>
      <c r="C32" s="567"/>
      <c r="D32" s="567"/>
      <c r="E32" s="567"/>
      <c r="F32" s="568"/>
      <c r="G32" s="567"/>
      <c r="H32" s="567"/>
      <c r="I32" s="544"/>
    </row>
    <row r="33" spans="1:16" s="539" customFormat="1" ht="15" customHeight="1">
      <c r="A33" s="540"/>
      <c r="B33" s="570"/>
      <c r="C33" s="563"/>
      <c r="D33" s="564"/>
      <c r="E33" s="565"/>
      <c r="F33" s="566"/>
      <c r="G33" s="563"/>
      <c r="H33" s="563"/>
      <c r="I33" s="544"/>
    </row>
    <row r="34" spans="1:16" s="539" customFormat="1" ht="15" customHeight="1">
      <c r="A34" s="540"/>
      <c r="B34" s="571"/>
      <c r="C34" s="567"/>
      <c r="D34" s="567"/>
      <c r="E34" s="567"/>
      <c r="F34" s="568"/>
      <c r="G34" s="567"/>
      <c r="H34" s="567"/>
      <c r="I34" s="544"/>
    </row>
    <row r="35" spans="1:16" s="539" customFormat="1" ht="15" customHeight="1">
      <c r="A35" s="572"/>
      <c r="B35" s="562"/>
      <c r="C35" s="563"/>
      <c r="D35" s="564"/>
      <c r="E35" s="565"/>
      <c r="F35" s="566"/>
      <c r="G35" s="563"/>
      <c r="H35" s="563"/>
      <c r="I35" s="573"/>
    </row>
    <row r="36" spans="1:16" s="539" customFormat="1" ht="15" customHeight="1">
      <c r="A36" s="540"/>
      <c r="B36" s="567"/>
      <c r="C36" s="567"/>
      <c r="D36" s="567"/>
      <c r="E36" s="567"/>
      <c r="F36" s="568"/>
      <c r="G36" s="567"/>
      <c r="H36" s="567"/>
      <c r="I36" s="544"/>
    </row>
    <row r="37" spans="1:16" s="539" customFormat="1" ht="15" customHeight="1">
      <c r="A37" s="540"/>
      <c r="B37" s="563"/>
      <c r="C37" s="574"/>
      <c r="D37" s="563"/>
      <c r="E37" s="574"/>
      <c r="F37" s="575"/>
      <c r="G37" s="563"/>
      <c r="H37" s="563"/>
      <c r="I37" s="544"/>
    </row>
    <row r="38" spans="1:16" s="539" customFormat="1" ht="15" customHeight="1">
      <c r="A38" s="540"/>
      <c r="B38" s="567"/>
      <c r="C38" s="567"/>
      <c r="D38" s="567"/>
      <c r="E38" s="567"/>
      <c r="F38" s="568"/>
      <c r="G38" s="567"/>
      <c r="H38" s="567"/>
      <c r="I38" s="544"/>
    </row>
    <row r="39" spans="1:16" s="539" customFormat="1" ht="15" customHeight="1">
      <c r="A39" s="540"/>
      <c r="B39" s="576"/>
      <c r="C39" s="563"/>
      <c r="D39" s="564"/>
      <c r="E39" s="565"/>
      <c r="F39" s="575"/>
      <c r="G39" s="563"/>
      <c r="H39" s="563"/>
      <c r="I39" s="544"/>
    </row>
    <row r="40" spans="1:16" s="539" customFormat="1" ht="15" customHeight="1">
      <c r="A40" s="540"/>
      <c r="B40" s="567"/>
      <c r="C40" s="567"/>
      <c r="D40" s="567"/>
      <c r="E40" s="567"/>
      <c r="F40" s="568"/>
      <c r="G40" s="567"/>
      <c r="H40" s="567"/>
      <c r="I40" s="544"/>
    </row>
    <row r="41" spans="1:16" s="539" customFormat="1" ht="15" customHeight="1">
      <c r="A41" s="540"/>
      <c r="B41" s="563"/>
      <c r="C41" s="574"/>
      <c r="D41" s="563"/>
      <c r="E41" s="574"/>
      <c r="F41" s="575"/>
      <c r="G41" s="563"/>
      <c r="H41" s="563"/>
      <c r="I41" s="544"/>
    </row>
    <row r="42" spans="1:16" s="539" customFormat="1" ht="30" customHeight="1">
      <c r="A42" s="577"/>
      <c r="B42" s="578"/>
      <c r="C42" s="578"/>
      <c r="D42" s="579"/>
      <c r="E42" s="579"/>
      <c r="F42" s="578"/>
      <c r="G42" s="580"/>
      <c r="H42" s="578"/>
      <c r="I42" s="581"/>
      <c r="J42" s="582"/>
      <c r="L42" s="583"/>
      <c r="M42" s="583"/>
      <c r="N42" s="583"/>
      <c r="O42" s="583"/>
      <c r="P42" s="583"/>
    </row>
  </sheetData>
  <mergeCells count="5">
    <mergeCell ref="A3:I3"/>
    <mergeCell ref="B18:H18"/>
    <mergeCell ref="B20:H20"/>
    <mergeCell ref="B25:H26"/>
    <mergeCell ref="B27:H27"/>
  </mergeCells>
  <phoneticPr fontId="3"/>
  <pageMargins left="0.7" right="0.7" top="0.75" bottom="0.75" header="0.3" footer="0.3"/>
  <pageSetup paperSize="9" orientation="landscape" r:id="rId1"/>
  <rowBreaks count="1" manualBreakCount="1">
    <brk id="1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FC02F-761C-4A34-8005-48B07B9D21E8}">
  <dimension ref="A1:N34"/>
  <sheetViews>
    <sheetView view="pageBreakPreview" zoomScaleNormal="100" zoomScaleSheetLayoutView="100" workbookViewId="0">
      <selection activeCell="G29" sqref="G29"/>
    </sheetView>
  </sheetViews>
  <sheetFormatPr defaultColWidth="9" defaultRowHeight="13.5"/>
  <cols>
    <col min="1" max="1" width="6.25" style="352" customWidth="1"/>
    <col min="2" max="2" width="28.125" style="352" customWidth="1"/>
    <col min="3" max="3" width="31.25" style="352" customWidth="1"/>
    <col min="4" max="4" width="10" style="432" customWidth="1"/>
    <col min="5" max="5" width="6.25" style="432" customWidth="1"/>
    <col min="6" max="6" width="15" style="352" customWidth="1"/>
    <col min="7" max="7" width="18.75" style="433" customWidth="1"/>
    <col min="8" max="8" width="9.375" style="352" customWidth="1"/>
    <col min="9" max="9" width="6.25" style="352" customWidth="1"/>
    <col min="10" max="10" width="15.625" style="352" customWidth="1"/>
    <col min="11" max="11" width="10.625" style="352" customWidth="1"/>
    <col min="12" max="12" width="9" style="352"/>
    <col min="13" max="13" width="12.625" style="352" customWidth="1"/>
    <col min="14" max="16384" width="9" style="352"/>
  </cols>
  <sheetData>
    <row r="1" spans="1:14" ht="30" customHeight="1">
      <c r="A1" s="350" t="s">
        <v>262</v>
      </c>
      <c r="B1" s="351" t="s">
        <v>263</v>
      </c>
      <c r="C1" s="351" t="s">
        <v>264</v>
      </c>
      <c r="D1" s="351" t="s">
        <v>265</v>
      </c>
      <c r="E1" s="351" t="s">
        <v>266</v>
      </c>
      <c r="F1" s="351" t="s">
        <v>267</v>
      </c>
      <c r="G1" s="351" t="s">
        <v>268</v>
      </c>
      <c r="H1" s="619" t="s">
        <v>269</v>
      </c>
      <c r="I1" s="620"/>
      <c r="J1" s="587"/>
      <c r="K1" s="588"/>
      <c r="L1" s="589"/>
      <c r="M1" s="588"/>
      <c r="N1" s="588"/>
    </row>
    <row r="2" spans="1:14" ht="15" customHeight="1">
      <c r="A2" s="353"/>
      <c r="B2" s="354"/>
      <c r="C2" s="355"/>
      <c r="D2" s="356"/>
      <c r="E2" s="357"/>
      <c r="F2" s="358"/>
      <c r="G2" s="359"/>
      <c r="H2" s="617"/>
      <c r="I2" s="618"/>
      <c r="J2" s="587"/>
      <c r="K2" s="590"/>
      <c r="L2" s="591"/>
      <c r="M2" s="588"/>
      <c r="N2" s="588"/>
    </row>
    <row r="3" spans="1:14" ht="15" customHeight="1">
      <c r="A3" s="360" t="s">
        <v>270</v>
      </c>
      <c r="B3" s="361" t="s">
        <v>271</v>
      </c>
      <c r="C3" s="362"/>
      <c r="D3" s="363">
        <v>1</v>
      </c>
      <c r="E3" s="364" t="s">
        <v>7</v>
      </c>
      <c r="F3" s="365"/>
      <c r="G3" s="365"/>
      <c r="H3" s="621"/>
      <c r="I3" s="622"/>
      <c r="J3" s="592"/>
      <c r="K3" s="593"/>
      <c r="L3" s="589"/>
      <c r="M3" s="588"/>
      <c r="N3" s="588"/>
    </row>
    <row r="4" spans="1:14" ht="15" customHeight="1">
      <c r="A4" s="353"/>
      <c r="B4" s="1108"/>
      <c r="C4" s="355"/>
      <c r="D4" s="356"/>
      <c r="E4" s="357"/>
      <c r="F4" s="358"/>
      <c r="G4" s="359"/>
      <c r="H4" s="617"/>
      <c r="I4" s="618"/>
      <c r="J4" s="594"/>
      <c r="K4" s="366"/>
      <c r="L4" s="589"/>
      <c r="M4" s="588"/>
      <c r="N4" s="588"/>
    </row>
    <row r="5" spans="1:14" ht="15" customHeight="1">
      <c r="A5" s="360" t="s">
        <v>272</v>
      </c>
      <c r="B5" s="1109" t="s">
        <v>287</v>
      </c>
      <c r="C5" s="362"/>
      <c r="D5" s="363"/>
      <c r="E5" s="364"/>
      <c r="F5" s="365"/>
      <c r="G5" s="365"/>
      <c r="H5" s="621"/>
      <c r="I5" s="622"/>
      <c r="J5" s="594"/>
      <c r="K5" s="595"/>
      <c r="L5" s="589"/>
      <c r="M5" s="588"/>
      <c r="N5" s="588"/>
    </row>
    <row r="6" spans="1:14" ht="15" customHeight="1">
      <c r="A6" s="353"/>
      <c r="B6" s="1108"/>
      <c r="C6" s="355"/>
      <c r="D6" s="356"/>
      <c r="E6" s="357"/>
      <c r="F6" s="358"/>
      <c r="G6" s="359" t="str">
        <f>IF(G26="","",G26*0.08)</f>
        <v/>
      </c>
      <c r="H6" s="617"/>
      <c r="I6" s="618"/>
    </row>
    <row r="7" spans="1:14" ht="15" customHeight="1">
      <c r="A7" s="360"/>
      <c r="B7" s="1109" t="s">
        <v>288</v>
      </c>
      <c r="C7" s="362"/>
      <c r="D7" s="363"/>
      <c r="E7" s="364"/>
      <c r="F7" s="365"/>
      <c r="G7" s="365"/>
      <c r="H7" s="621"/>
      <c r="I7" s="622"/>
    </row>
    <row r="8" spans="1:14" ht="15" customHeight="1">
      <c r="A8" s="353"/>
      <c r="B8" s="354"/>
      <c r="C8" s="355"/>
      <c r="D8" s="356"/>
      <c r="E8" s="357"/>
      <c r="F8" s="358"/>
      <c r="G8" s="359" t="str">
        <f>IF(G28="","",G28*0.08)</f>
        <v/>
      </c>
      <c r="H8" s="617"/>
      <c r="I8" s="618"/>
    </row>
    <row r="9" spans="1:14" ht="15" customHeight="1">
      <c r="A9" s="360"/>
      <c r="B9" s="361"/>
      <c r="C9" s="362"/>
      <c r="D9" s="363"/>
      <c r="E9" s="364"/>
      <c r="F9" s="365"/>
      <c r="G9" s="365"/>
      <c r="H9" s="621"/>
      <c r="I9" s="622"/>
    </row>
    <row r="10" spans="1:14" ht="15" customHeight="1">
      <c r="A10" s="353"/>
      <c r="B10" s="354"/>
      <c r="C10" s="355"/>
      <c r="D10" s="356"/>
      <c r="E10" s="357"/>
      <c r="F10" s="359"/>
      <c r="G10" s="359"/>
      <c r="H10" s="617"/>
      <c r="I10" s="618"/>
      <c r="J10" s="594"/>
      <c r="K10" s="589"/>
      <c r="L10" s="589"/>
      <c r="M10" s="588"/>
      <c r="N10" s="588"/>
    </row>
    <row r="11" spans="1:14" ht="15" customHeight="1">
      <c r="A11" s="367" t="s">
        <v>273</v>
      </c>
      <c r="B11" s="368" t="s">
        <v>274</v>
      </c>
      <c r="C11" s="369"/>
      <c r="D11" s="363">
        <v>1</v>
      </c>
      <c r="E11" s="364" t="s">
        <v>7</v>
      </c>
      <c r="F11" s="365"/>
      <c r="G11" s="365"/>
      <c r="H11" s="621"/>
      <c r="I11" s="622"/>
      <c r="J11" s="594"/>
      <c r="K11" s="596"/>
      <c r="L11" s="589"/>
      <c r="M11" s="588"/>
      <c r="N11" s="588"/>
    </row>
    <row r="12" spans="1:14" ht="15" customHeight="1">
      <c r="A12" s="353"/>
      <c r="B12" s="354"/>
      <c r="C12" s="355"/>
      <c r="D12" s="356"/>
      <c r="E12" s="357"/>
      <c r="F12" s="359"/>
      <c r="G12" s="359"/>
      <c r="H12" s="617"/>
      <c r="I12" s="618"/>
      <c r="J12" s="594"/>
      <c r="K12" s="597"/>
      <c r="L12" s="589"/>
      <c r="M12" s="588"/>
      <c r="N12" s="588"/>
    </row>
    <row r="13" spans="1:14" ht="15" customHeight="1">
      <c r="A13" s="360"/>
      <c r="B13" s="361"/>
      <c r="C13" s="362"/>
      <c r="D13" s="363"/>
      <c r="E13" s="364"/>
      <c r="F13" s="365"/>
      <c r="G13" s="365"/>
      <c r="H13" s="621"/>
      <c r="I13" s="622"/>
      <c r="J13" s="594"/>
      <c r="K13" s="370"/>
      <c r="L13" s="591"/>
      <c r="M13" s="588"/>
      <c r="N13" s="588"/>
    </row>
    <row r="14" spans="1:14" ht="15" customHeight="1">
      <c r="A14" s="353"/>
      <c r="B14" s="354"/>
      <c r="C14" s="355"/>
      <c r="D14" s="356"/>
      <c r="E14" s="357"/>
      <c r="F14" s="358"/>
      <c r="G14" s="359"/>
      <c r="H14" s="617"/>
      <c r="I14" s="618"/>
      <c r="J14" s="594"/>
      <c r="K14" s="595"/>
      <c r="L14" s="589"/>
      <c r="M14" s="588"/>
      <c r="N14" s="588"/>
    </row>
    <row r="15" spans="1:14" ht="15" customHeight="1">
      <c r="A15" s="360" t="s">
        <v>17</v>
      </c>
      <c r="B15" s="361" t="s">
        <v>275</v>
      </c>
      <c r="C15" s="369"/>
      <c r="D15" s="363">
        <v>1</v>
      </c>
      <c r="E15" s="364" t="s">
        <v>7</v>
      </c>
      <c r="F15" s="365"/>
      <c r="G15" s="365"/>
      <c r="H15" s="621"/>
      <c r="I15" s="622"/>
      <c r="J15" s="598"/>
      <c r="K15" s="596"/>
      <c r="L15" s="589"/>
      <c r="M15" s="588"/>
      <c r="N15" s="588"/>
    </row>
    <row r="16" spans="1:14" ht="15" customHeight="1">
      <c r="A16" s="353"/>
      <c r="B16" s="1110" t="s">
        <v>289</v>
      </c>
      <c r="C16" s="355"/>
      <c r="D16" s="356"/>
      <c r="E16" s="357"/>
      <c r="F16" s="358"/>
      <c r="G16" s="359"/>
      <c r="H16" s="617"/>
      <c r="I16" s="618"/>
      <c r="J16" s="598"/>
      <c r="K16" s="595"/>
      <c r="L16" s="589"/>
      <c r="M16" s="588"/>
      <c r="N16" s="588"/>
    </row>
    <row r="17" spans="1:14" ht="15" customHeight="1">
      <c r="A17" s="360"/>
      <c r="B17" s="1111" t="s">
        <v>290</v>
      </c>
      <c r="C17" s="362"/>
      <c r="D17" s="363"/>
      <c r="E17" s="364"/>
      <c r="F17" s="365"/>
      <c r="G17" s="365"/>
      <c r="H17" s="621"/>
      <c r="I17" s="622"/>
      <c r="J17" s="594"/>
      <c r="K17" s="370"/>
      <c r="L17" s="589"/>
      <c r="M17" s="588"/>
      <c r="N17" s="588"/>
    </row>
    <row r="18" spans="1:14" ht="15" customHeight="1">
      <c r="A18" s="353"/>
      <c r="B18" s="354"/>
      <c r="C18" s="355"/>
      <c r="D18" s="356"/>
      <c r="E18" s="357"/>
      <c r="F18" s="358"/>
      <c r="G18" s="359"/>
      <c r="H18" s="617"/>
      <c r="I18" s="618"/>
    </row>
    <row r="19" spans="1:14" ht="15" customHeight="1">
      <c r="A19" s="360"/>
      <c r="B19" s="1111" t="s">
        <v>291</v>
      </c>
      <c r="C19" s="362"/>
      <c r="D19" s="363"/>
      <c r="E19" s="364"/>
      <c r="F19" s="365"/>
      <c r="G19" s="365"/>
      <c r="H19" s="621"/>
      <c r="I19" s="622"/>
    </row>
    <row r="20" spans="1:14" ht="15" customHeight="1">
      <c r="A20" s="353"/>
      <c r="B20" s="354"/>
      <c r="C20" s="355"/>
      <c r="D20" s="356"/>
      <c r="E20" s="357"/>
      <c r="F20" s="358"/>
      <c r="G20" s="359"/>
      <c r="H20" s="617"/>
      <c r="I20" s="618"/>
      <c r="J20" s="602"/>
      <c r="K20" s="371"/>
      <c r="L20" s="603"/>
      <c r="M20" s="588"/>
      <c r="N20" s="588"/>
    </row>
    <row r="21" spans="1:14" ht="15" customHeight="1">
      <c r="A21" s="360"/>
      <c r="B21" s="1111" t="s">
        <v>292</v>
      </c>
      <c r="C21" s="362"/>
      <c r="D21" s="363"/>
      <c r="E21" s="364"/>
      <c r="F21" s="365"/>
      <c r="G21" s="365"/>
      <c r="H21" s="621"/>
      <c r="I21" s="622"/>
      <c r="J21" s="604"/>
      <c r="K21" s="605"/>
      <c r="L21" s="605"/>
      <c r="M21" s="588"/>
      <c r="N21" s="588"/>
    </row>
    <row r="22" spans="1:14" ht="15" customHeight="1">
      <c r="A22" s="353"/>
      <c r="B22" s="354"/>
      <c r="C22" s="355"/>
      <c r="D22" s="356"/>
      <c r="E22" s="357"/>
      <c r="F22" s="358"/>
      <c r="G22" s="359"/>
      <c r="H22" s="617"/>
      <c r="I22" s="618"/>
      <c r="J22" s="594"/>
      <c r="K22" s="605"/>
      <c r="L22" s="605"/>
      <c r="M22" s="588"/>
      <c r="N22" s="588"/>
    </row>
    <row r="23" spans="1:14" ht="15" customHeight="1">
      <c r="A23" s="360"/>
      <c r="B23" s="361"/>
      <c r="C23" s="362"/>
      <c r="D23" s="363"/>
      <c r="E23" s="364"/>
      <c r="F23" s="365"/>
      <c r="G23" s="365"/>
      <c r="H23" s="621"/>
      <c r="I23" s="622"/>
      <c r="J23" s="606"/>
      <c r="K23" s="589"/>
      <c r="L23" s="605"/>
      <c r="M23" s="589"/>
      <c r="N23" s="588"/>
    </row>
    <row r="24" spans="1:14" ht="15" customHeight="1">
      <c r="A24" s="353"/>
      <c r="B24" s="354"/>
      <c r="C24" s="355"/>
      <c r="D24" s="356"/>
      <c r="E24" s="357"/>
      <c r="F24" s="358"/>
      <c r="G24" s="359"/>
      <c r="H24" s="617"/>
      <c r="I24" s="618"/>
      <c r="J24" s="594"/>
      <c r="K24" s="599"/>
      <c r="L24" s="600"/>
      <c r="M24" s="588"/>
      <c r="N24" s="588"/>
    </row>
    <row r="25" spans="1:14" ht="15" customHeight="1">
      <c r="A25" s="360" t="s">
        <v>18</v>
      </c>
      <c r="B25" s="361" t="s">
        <v>276</v>
      </c>
      <c r="C25" s="369"/>
      <c r="D25" s="363">
        <v>1</v>
      </c>
      <c r="E25" s="364" t="s">
        <v>7</v>
      </c>
      <c r="F25" s="365"/>
      <c r="G25" s="365"/>
      <c r="H25" s="621"/>
      <c r="I25" s="622"/>
      <c r="J25" s="594"/>
      <c r="K25" s="597"/>
      <c r="L25" s="601"/>
      <c r="M25" s="588"/>
      <c r="N25" s="588"/>
    </row>
    <row r="26" spans="1:14" ht="15" customHeight="1">
      <c r="A26" s="353"/>
      <c r="B26" s="354"/>
      <c r="C26" s="355"/>
      <c r="D26" s="356"/>
      <c r="E26" s="357"/>
      <c r="F26" s="358"/>
      <c r="G26" s="359"/>
      <c r="H26" s="617"/>
      <c r="I26" s="618"/>
      <c r="J26" s="607"/>
      <c r="K26" s="605"/>
      <c r="L26" s="605"/>
      <c r="M26" s="589"/>
      <c r="N26" s="588"/>
    </row>
    <row r="27" spans="1:14" ht="15" customHeight="1">
      <c r="A27" s="360"/>
      <c r="B27" s="361"/>
      <c r="C27" s="362"/>
      <c r="D27" s="363"/>
      <c r="E27" s="364"/>
      <c r="F27" s="365"/>
      <c r="G27" s="365"/>
      <c r="H27" s="621"/>
      <c r="I27" s="622"/>
      <c r="J27" s="608"/>
      <c r="K27" s="605"/>
      <c r="L27" s="605"/>
      <c r="M27" s="589"/>
      <c r="N27" s="588"/>
    </row>
    <row r="28" spans="1:14" ht="15" customHeight="1">
      <c r="A28" s="353"/>
      <c r="B28" s="354"/>
      <c r="C28" s="355"/>
      <c r="D28" s="356"/>
      <c r="E28" s="357"/>
      <c r="F28" s="358"/>
      <c r="G28" s="359"/>
      <c r="H28" s="617"/>
      <c r="I28" s="618"/>
      <c r="J28" s="602"/>
      <c r="K28" s="588"/>
      <c r="L28" s="588"/>
      <c r="M28" s="588"/>
      <c r="N28" s="588"/>
    </row>
    <row r="29" spans="1:14" ht="15" customHeight="1">
      <c r="A29" s="360"/>
      <c r="B29" s="373" t="s">
        <v>277</v>
      </c>
      <c r="C29" s="362"/>
      <c r="D29" s="363"/>
      <c r="E29" s="364"/>
      <c r="F29" s="365"/>
      <c r="G29" s="365"/>
      <c r="H29" s="621"/>
      <c r="I29" s="622"/>
      <c r="J29" s="602"/>
      <c r="K29" s="588"/>
      <c r="L29" s="588"/>
      <c r="M29" s="588"/>
      <c r="N29" s="588"/>
    </row>
    <row r="30" spans="1:14" ht="15" customHeight="1">
      <c r="A30" s="353"/>
      <c r="B30" s="354"/>
      <c r="C30" s="355"/>
      <c r="D30" s="356"/>
      <c r="E30" s="357"/>
      <c r="F30" s="358"/>
      <c r="G30" s="359"/>
      <c r="H30" s="617"/>
      <c r="I30" s="618"/>
      <c r="J30" s="374"/>
      <c r="K30" s="372"/>
      <c r="L30" s="372"/>
    </row>
    <row r="31" spans="1:14" ht="15" customHeight="1">
      <c r="A31" s="360"/>
      <c r="B31" s="361"/>
      <c r="C31" s="362"/>
      <c r="D31" s="363"/>
      <c r="E31" s="364"/>
      <c r="F31" s="365"/>
      <c r="G31" s="365"/>
      <c r="H31" s="621"/>
      <c r="I31" s="622"/>
    </row>
    <row r="32" spans="1:14" s="349" customFormat="1" ht="15" customHeight="1">
      <c r="A32" s="353"/>
      <c r="B32" s="354"/>
      <c r="C32" s="355"/>
      <c r="D32" s="356"/>
      <c r="E32" s="357"/>
      <c r="F32" s="358"/>
      <c r="G32" s="359"/>
      <c r="H32" s="617"/>
      <c r="I32" s="618"/>
    </row>
    <row r="33" spans="1:9" s="349" customFormat="1" ht="15" customHeight="1">
      <c r="A33" s="375"/>
      <c r="B33" s="376"/>
      <c r="C33" s="377"/>
      <c r="D33" s="378"/>
      <c r="E33" s="379"/>
      <c r="F33" s="380"/>
      <c r="G33" s="381"/>
      <c r="H33" s="623"/>
      <c r="I33" s="624"/>
    </row>
    <row r="34" spans="1:9">
      <c r="A34" s="352" t="s">
        <v>293</v>
      </c>
    </row>
  </sheetData>
  <mergeCells count="33">
    <mergeCell ref="H33:I33"/>
    <mergeCell ref="H6:I6"/>
    <mergeCell ref="H7:I7"/>
    <mergeCell ref="H32:I32"/>
    <mergeCell ref="H27:I27"/>
    <mergeCell ref="H28:I28"/>
    <mergeCell ref="H29:I29"/>
    <mergeCell ref="H30:I30"/>
    <mergeCell ref="H31:I31"/>
    <mergeCell ref="H8:I8"/>
    <mergeCell ref="H9:I9"/>
    <mergeCell ref="H18:I18"/>
    <mergeCell ref="H19:I19"/>
    <mergeCell ref="H26:I26"/>
    <mergeCell ref="H13:I13"/>
    <mergeCell ref="H14:I14"/>
    <mergeCell ref="H15:I15"/>
    <mergeCell ref="H16:I16"/>
    <mergeCell ref="H17:I17"/>
    <mergeCell ref="H24:I24"/>
    <mergeCell ref="H25:I25"/>
    <mergeCell ref="H20:I20"/>
    <mergeCell ref="H21:I21"/>
    <mergeCell ref="H22:I22"/>
    <mergeCell ref="H23:I23"/>
    <mergeCell ref="H12:I12"/>
    <mergeCell ref="H1:I1"/>
    <mergeCell ref="H2:I2"/>
    <mergeCell ref="H3:I3"/>
    <mergeCell ref="H4:I4"/>
    <mergeCell ref="H5:I5"/>
    <mergeCell ref="H10:I10"/>
    <mergeCell ref="H11:I11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&amp;C&amp;"ＭＳ Ｐ明朝,標準"&amp;16光　　　市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46D4-367F-46CA-8B42-94AA0D1E8238}">
  <dimension ref="A1:J132"/>
  <sheetViews>
    <sheetView showZeros="0" view="pageBreakPreview" zoomScaleSheetLayoutView="100" workbookViewId="0">
      <selection activeCell="C27" sqref="C27"/>
    </sheetView>
  </sheetViews>
  <sheetFormatPr defaultColWidth="9" defaultRowHeight="14.25"/>
  <cols>
    <col min="1" max="1" width="6.25" style="484" customWidth="1"/>
    <col min="2" max="2" width="28.125" style="484" customWidth="1"/>
    <col min="3" max="3" width="31.25" style="484" customWidth="1"/>
    <col min="4" max="4" width="10" style="485" customWidth="1"/>
    <col min="5" max="5" width="6.25" style="486" customWidth="1"/>
    <col min="6" max="6" width="15" style="484" customWidth="1"/>
    <col min="7" max="7" width="18.75" style="484" customWidth="1"/>
    <col min="8" max="8" width="9.375" style="487" customWidth="1"/>
    <col min="9" max="9" width="6.25" style="488" customWidth="1"/>
    <col min="10" max="10" width="10.75" style="396" customWidth="1"/>
    <col min="11" max="11" width="8.375" style="384" customWidth="1"/>
    <col min="12" max="12" width="14.875" style="384" customWidth="1"/>
    <col min="13" max="16384" width="9" style="384"/>
  </cols>
  <sheetData>
    <row r="1" spans="1:10" ht="30" customHeight="1">
      <c r="A1" s="382" t="s">
        <v>0</v>
      </c>
      <c r="B1" s="383" t="s">
        <v>1</v>
      </c>
      <c r="C1" s="383" t="s">
        <v>2</v>
      </c>
      <c r="D1" s="383" t="s">
        <v>3</v>
      </c>
      <c r="E1" s="383" t="s">
        <v>4</v>
      </c>
      <c r="F1" s="383" t="s">
        <v>5</v>
      </c>
      <c r="G1" s="383" t="s">
        <v>6</v>
      </c>
      <c r="H1" s="641" t="s">
        <v>14</v>
      </c>
      <c r="I1" s="642"/>
      <c r="J1" s="384"/>
    </row>
    <row r="2" spans="1:10" ht="15" customHeight="1">
      <c r="A2" s="385"/>
      <c r="B2" s="386"/>
      <c r="C2" s="387"/>
      <c r="D2" s="388"/>
      <c r="E2" s="389"/>
      <c r="F2" s="386"/>
      <c r="G2" s="386"/>
      <c r="H2" s="643"/>
      <c r="I2" s="644"/>
      <c r="J2" s="384"/>
    </row>
    <row r="3" spans="1:10" ht="15" customHeight="1">
      <c r="A3" s="390" t="s">
        <v>9</v>
      </c>
      <c r="B3" s="391" t="s">
        <v>10</v>
      </c>
      <c r="C3" s="392"/>
      <c r="D3" s="393"/>
      <c r="E3" s="394"/>
      <c r="F3" s="395"/>
      <c r="G3" s="395"/>
      <c r="H3" s="635"/>
      <c r="I3" s="636"/>
    </row>
    <row r="4" spans="1:10" ht="15" customHeight="1">
      <c r="A4" s="397"/>
      <c r="B4" s="398"/>
      <c r="C4" s="399"/>
      <c r="D4" s="400"/>
      <c r="E4" s="401"/>
      <c r="F4" s="402"/>
      <c r="G4" s="398"/>
      <c r="H4" s="633"/>
      <c r="I4" s="634"/>
      <c r="J4" s="384"/>
    </row>
    <row r="5" spans="1:10" ht="15" customHeight="1">
      <c r="A5" s="403"/>
      <c r="B5" s="404"/>
      <c r="C5" s="405"/>
      <c r="D5" s="406"/>
      <c r="E5" s="407"/>
      <c r="F5" s="408"/>
      <c r="G5" s="404"/>
      <c r="H5" s="635"/>
      <c r="I5" s="636"/>
    </row>
    <row r="6" spans="1:10" ht="15" customHeight="1">
      <c r="A6" s="409"/>
      <c r="B6" s="395"/>
      <c r="C6" s="392"/>
      <c r="D6" s="393"/>
      <c r="E6" s="394"/>
      <c r="F6" s="410"/>
      <c r="G6" s="411"/>
      <c r="H6" s="633"/>
      <c r="I6" s="634"/>
      <c r="J6" s="384"/>
    </row>
    <row r="7" spans="1:10" ht="15" customHeight="1">
      <c r="A7" s="403" t="s">
        <v>8</v>
      </c>
      <c r="B7" s="404" t="s">
        <v>256</v>
      </c>
      <c r="C7" s="405"/>
      <c r="D7" s="406">
        <v>1</v>
      </c>
      <c r="E7" s="407" t="s">
        <v>7</v>
      </c>
      <c r="F7" s="408"/>
      <c r="G7" s="404"/>
      <c r="H7" s="645"/>
      <c r="I7" s="646"/>
      <c r="J7" s="384"/>
    </row>
    <row r="8" spans="1:10" ht="15" customHeight="1">
      <c r="A8" s="397"/>
      <c r="B8" s="395"/>
      <c r="C8" s="392"/>
      <c r="D8" s="393"/>
      <c r="E8" s="394"/>
      <c r="F8" s="410"/>
      <c r="G8" s="395"/>
      <c r="H8" s="647"/>
      <c r="I8" s="648"/>
      <c r="J8" s="384"/>
    </row>
    <row r="9" spans="1:10" ht="15" customHeight="1">
      <c r="A9" s="403"/>
      <c r="B9" s="404"/>
      <c r="C9" s="412"/>
      <c r="D9" s="406"/>
      <c r="E9" s="407"/>
      <c r="F9" s="408"/>
      <c r="G9" s="404"/>
      <c r="H9" s="645"/>
      <c r="I9" s="646"/>
      <c r="J9" s="384"/>
    </row>
    <row r="10" spans="1:10" ht="15" customHeight="1">
      <c r="A10" s="397"/>
      <c r="B10" s="395"/>
      <c r="C10" s="399"/>
      <c r="D10" s="400"/>
      <c r="E10" s="401"/>
      <c r="F10" s="410"/>
      <c r="G10" s="398"/>
      <c r="H10" s="647"/>
      <c r="I10" s="648"/>
      <c r="J10" s="384"/>
    </row>
    <row r="11" spans="1:10" ht="15" customHeight="1">
      <c r="A11" s="403" t="s">
        <v>15</v>
      </c>
      <c r="B11" s="404" t="s">
        <v>257</v>
      </c>
      <c r="C11" s="412"/>
      <c r="D11" s="406">
        <v>1</v>
      </c>
      <c r="E11" s="407" t="s">
        <v>7</v>
      </c>
      <c r="F11" s="408"/>
      <c r="G11" s="404"/>
      <c r="H11" s="645"/>
      <c r="I11" s="646"/>
      <c r="J11" s="384"/>
    </row>
    <row r="12" spans="1:10" ht="15" customHeight="1">
      <c r="A12" s="409"/>
      <c r="B12" s="398"/>
      <c r="C12" s="399"/>
      <c r="D12" s="400"/>
      <c r="E12" s="401"/>
      <c r="F12" s="410"/>
      <c r="G12" s="398"/>
      <c r="H12" s="633"/>
      <c r="I12" s="634"/>
      <c r="J12" s="384"/>
    </row>
    <row r="13" spans="1:10" ht="15" customHeight="1">
      <c r="A13" s="409"/>
      <c r="B13" s="404"/>
      <c r="C13" s="412"/>
      <c r="D13" s="406"/>
      <c r="E13" s="407"/>
      <c r="F13" s="408"/>
      <c r="G13" s="404"/>
      <c r="H13" s="635"/>
      <c r="I13" s="636"/>
      <c r="J13" s="384"/>
    </row>
    <row r="14" spans="1:10" ht="15" customHeight="1">
      <c r="A14" s="397"/>
      <c r="B14" s="398"/>
      <c r="C14" s="399"/>
      <c r="D14" s="400"/>
      <c r="E14" s="401"/>
      <c r="F14" s="410"/>
      <c r="G14" s="398"/>
      <c r="H14" s="633"/>
      <c r="I14" s="634"/>
      <c r="J14" s="384"/>
    </row>
    <row r="15" spans="1:10" ht="15" customHeight="1">
      <c r="A15" s="403" t="s">
        <v>27</v>
      </c>
      <c r="B15" s="404" t="s">
        <v>181</v>
      </c>
      <c r="C15" s="413"/>
      <c r="D15" s="406">
        <v>1</v>
      </c>
      <c r="E15" s="407" t="s">
        <v>7</v>
      </c>
      <c r="F15" s="414"/>
      <c r="G15" s="415"/>
      <c r="H15" s="645"/>
      <c r="I15" s="646"/>
      <c r="J15" s="384"/>
    </row>
    <row r="16" spans="1:10" ht="15" customHeight="1">
      <c r="A16" s="416"/>
      <c r="B16" s="398"/>
      <c r="C16" s="399"/>
      <c r="D16" s="400"/>
      <c r="E16" s="401"/>
      <c r="F16" s="398"/>
      <c r="G16" s="398"/>
      <c r="H16" s="633"/>
      <c r="I16" s="634"/>
      <c r="J16" s="384"/>
    </row>
    <row r="17" spans="1:10" ht="15" customHeight="1">
      <c r="A17" s="417"/>
      <c r="B17" s="395"/>
      <c r="C17" s="405"/>
      <c r="D17" s="406"/>
      <c r="E17" s="407"/>
      <c r="F17" s="404"/>
      <c r="G17" s="404"/>
      <c r="H17" s="635"/>
      <c r="I17" s="636"/>
      <c r="J17" s="384"/>
    </row>
    <row r="18" spans="1:10" ht="15" customHeight="1">
      <c r="A18" s="416"/>
      <c r="B18" s="398"/>
      <c r="C18" s="399"/>
      <c r="D18" s="400"/>
      <c r="E18" s="401"/>
      <c r="F18" s="398"/>
      <c r="G18" s="398"/>
      <c r="H18" s="633"/>
      <c r="I18" s="634"/>
      <c r="J18" s="384"/>
    </row>
    <row r="19" spans="1:10" ht="15" customHeight="1">
      <c r="A19" s="417"/>
      <c r="B19" s="395"/>
      <c r="C19" s="405"/>
      <c r="D19" s="406"/>
      <c r="E19" s="407"/>
      <c r="F19" s="404"/>
      <c r="G19" s="404"/>
      <c r="H19" s="635"/>
      <c r="I19" s="636"/>
      <c r="J19" s="384"/>
    </row>
    <row r="20" spans="1:10" ht="15" customHeight="1">
      <c r="A20" s="416"/>
      <c r="B20" s="398"/>
      <c r="C20" s="399"/>
      <c r="D20" s="400"/>
      <c r="E20" s="401"/>
      <c r="F20" s="398"/>
      <c r="G20" s="398"/>
      <c r="H20" s="633"/>
      <c r="I20" s="634"/>
      <c r="J20" s="384"/>
    </row>
    <row r="21" spans="1:10" ht="15" customHeight="1">
      <c r="A21" s="417"/>
      <c r="B21" s="395"/>
      <c r="C21" s="405"/>
      <c r="D21" s="406"/>
      <c r="E21" s="407"/>
      <c r="F21" s="404"/>
      <c r="G21" s="404"/>
      <c r="H21" s="635"/>
      <c r="I21" s="636"/>
      <c r="J21" s="384"/>
    </row>
    <row r="22" spans="1:10" ht="15" customHeight="1">
      <c r="A22" s="416"/>
      <c r="B22" s="398"/>
      <c r="C22" s="399"/>
      <c r="D22" s="400"/>
      <c r="E22" s="401"/>
      <c r="F22" s="398"/>
      <c r="G22" s="398"/>
      <c r="H22" s="633"/>
      <c r="I22" s="634"/>
      <c r="J22" s="384"/>
    </row>
    <row r="23" spans="1:10" ht="15" customHeight="1">
      <c r="A23" s="417"/>
      <c r="B23" s="395"/>
      <c r="C23" s="405"/>
      <c r="D23" s="406"/>
      <c r="E23" s="407"/>
      <c r="F23" s="404"/>
      <c r="G23" s="404"/>
      <c r="H23" s="635"/>
      <c r="I23" s="636"/>
      <c r="J23" s="384"/>
    </row>
    <row r="24" spans="1:10" ht="15" customHeight="1">
      <c r="A24" s="397"/>
      <c r="B24" s="398"/>
      <c r="C24" s="399"/>
      <c r="D24" s="400"/>
      <c r="E24" s="401"/>
      <c r="F24" s="398"/>
      <c r="G24" s="398"/>
      <c r="H24" s="633"/>
      <c r="I24" s="634"/>
      <c r="J24" s="384"/>
    </row>
    <row r="25" spans="1:10" ht="15" customHeight="1">
      <c r="A25" s="403"/>
      <c r="B25" s="395"/>
      <c r="C25" s="405"/>
      <c r="D25" s="406"/>
      <c r="E25" s="407"/>
      <c r="F25" s="404"/>
      <c r="G25" s="404"/>
      <c r="H25" s="635"/>
      <c r="I25" s="636"/>
      <c r="J25" s="384"/>
    </row>
    <row r="26" spans="1:10" ht="15" customHeight="1">
      <c r="A26" s="397"/>
      <c r="B26" s="398"/>
      <c r="C26" s="399"/>
      <c r="D26" s="400"/>
      <c r="E26" s="401"/>
      <c r="F26" s="398"/>
      <c r="G26" s="398"/>
      <c r="H26" s="633"/>
      <c r="I26" s="634"/>
      <c r="J26" s="384"/>
    </row>
    <row r="27" spans="1:10" ht="15" customHeight="1">
      <c r="A27" s="403"/>
      <c r="B27" s="404"/>
      <c r="C27" s="418"/>
      <c r="D27" s="406"/>
      <c r="E27" s="407"/>
      <c r="F27" s="404"/>
      <c r="G27" s="404"/>
      <c r="H27" s="635"/>
      <c r="I27" s="636"/>
      <c r="J27" s="384"/>
    </row>
    <row r="28" spans="1:10" ht="15" customHeight="1">
      <c r="A28" s="397"/>
      <c r="B28" s="419"/>
      <c r="C28" s="420"/>
      <c r="D28" s="393"/>
      <c r="E28" s="394"/>
      <c r="F28" s="395"/>
      <c r="G28" s="395"/>
      <c r="H28" s="633"/>
      <c r="I28" s="634"/>
      <c r="J28" s="384"/>
    </row>
    <row r="29" spans="1:10" ht="15" customHeight="1">
      <c r="A29" s="403"/>
      <c r="B29" s="395"/>
      <c r="C29" s="405"/>
      <c r="D29" s="393"/>
      <c r="E29" s="407"/>
      <c r="F29" s="404"/>
      <c r="G29" s="404"/>
      <c r="H29" s="635"/>
      <c r="I29" s="636"/>
      <c r="J29" s="384"/>
    </row>
    <row r="30" spans="1:10" ht="15" customHeight="1">
      <c r="A30" s="409"/>
      <c r="B30" s="398"/>
      <c r="C30" s="421"/>
      <c r="D30" s="400"/>
      <c r="E30" s="401"/>
      <c r="F30" s="398"/>
      <c r="G30" s="398"/>
      <c r="H30" s="633"/>
      <c r="I30" s="634"/>
      <c r="J30" s="384"/>
    </row>
    <row r="31" spans="1:10" ht="15" customHeight="1">
      <c r="A31" s="409"/>
      <c r="B31" s="407" t="s">
        <v>19</v>
      </c>
      <c r="C31" s="422"/>
      <c r="D31" s="393"/>
      <c r="E31" s="407"/>
      <c r="F31" s="404"/>
      <c r="G31" s="404"/>
      <c r="H31" s="635"/>
      <c r="I31" s="636"/>
      <c r="J31" s="384"/>
    </row>
    <row r="32" spans="1:10" ht="15" customHeight="1">
      <c r="A32" s="397"/>
      <c r="B32" s="398"/>
      <c r="C32" s="399"/>
      <c r="D32" s="400"/>
      <c r="E32" s="423"/>
      <c r="F32" s="424"/>
      <c r="G32" s="425"/>
      <c r="H32" s="633"/>
      <c r="I32" s="634"/>
      <c r="J32" s="384"/>
    </row>
    <row r="33" spans="1:10" ht="15" customHeight="1">
      <c r="A33" s="426"/>
      <c r="B33" s="427"/>
      <c r="C33" s="428"/>
      <c r="D33" s="429"/>
      <c r="E33" s="431"/>
      <c r="F33" s="427"/>
      <c r="G33" s="430"/>
      <c r="H33" s="637"/>
      <c r="I33" s="638"/>
      <c r="J33" s="384"/>
    </row>
    <row r="34" spans="1:10" ht="30" customHeight="1">
      <c r="A34" s="434" t="s">
        <v>0</v>
      </c>
      <c r="B34" s="435" t="s">
        <v>1</v>
      </c>
      <c r="C34" s="435" t="s">
        <v>2</v>
      </c>
      <c r="D34" s="436" t="s">
        <v>3</v>
      </c>
      <c r="E34" s="435" t="s">
        <v>4</v>
      </c>
      <c r="F34" s="435" t="s">
        <v>5</v>
      </c>
      <c r="G34" s="435" t="s">
        <v>6</v>
      </c>
      <c r="H34" s="639" t="s">
        <v>14</v>
      </c>
      <c r="I34" s="640"/>
      <c r="J34" s="437"/>
    </row>
    <row r="35" spans="1:10" ht="15" customHeight="1">
      <c r="A35" s="438"/>
      <c r="B35" s="439"/>
      <c r="C35" s="440"/>
      <c r="D35" s="441"/>
      <c r="E35" s="442"/>
      <c r="F35" s="439"/>
      <c r="G35" s="439"/>
      <c r="H35" s="655"/>
      <c r="I35" s="656"/>
      <c r="J35" s="443"/>
    </row>
    <row r="36" spans="1:10" ht="15" customHeight="1">
      <c r="A36" s="444" t="s">
        <v>169</v>
      </c>
      <c r="B36" s="445" t="s">
        <v>256</v>
      </c>
      <c r="C36" s="446"/>
      <c r="D36" s="447"/>
      <c r="E36" s="448"/>
      <c r="F36" s="449"/>
      <c r="G36" s="449"/>
      <c r="H36" s="653"/>
      <c r="I36" s="654"/>
      <c r="J36" s="443"/>
    </row>
    <row r="37" spans="1:10" ht="15" customHeight="1">
      <c r="A37" s="450"/>
      <c r="B37" s="451"/>
      <c r="C37" s="452"/>
      <c r="D37" s="453"/>
      <c r="E37" s="454"/>
      <c r="F37" s="451"/>
      <c r="G37" s="451"/>
      <c r="H37" s="649"/>
      <c r="I37" s="650"/>
      <c r="J37" s="443"/>
    </row>
    <row r="38" spans="1:10" ht="15" customHeight="1">
      <c r="A38" s="455"/>
      <c r="B38" s="456"/>
      <c r="C38" s="457"/>
      <c r="D38" s="458"/>
      <c r="E38" s="459"/>
      <c r="F38" s="456"/>
      <c r="G38" s="456"/>
      <c r="H38" s="653"/>
      <c r="I38" s="654"/>
      <c r="J38" s="443"/>
    </row>
    <row r="39" spans="1:10" ht="15" customHeight="1">
      <c r="A39" s="460"/>
      <c r="B39" s="449"/>
      <c r="C39" s="446"/>
      <c r="D39" s="461"/>
      <c r="E39" s="448"/>
      <c r="F39" s="410"/>
      <c r="G39" s="449"/>
      <c r="H39" s="649"/>
      <c r="I39" s="650"/>
      <c r="J39" s="443"/>
    </row>
    <row r="40" spans="1:10" ht="15" customHeight="1">
      <c r="A40" s="455">
        <v>1</v>
      </c>
      <c r="B40" s="456" t="s">
        <v>170</v>
      </c>
      <c r="C40" s="457"/>
      <c r="D40" s="462">
        <v>1</v>
      </c>
      <c r="E40" s="459" t="s">
        <v>7</v>
      </c>
      <c r="F40" s="456"/>
      <c r="G40" s="456"/>
      <c r="H40" s="653"/>
      <c r="I40" s="654"/>
      <c r="J40" s="443"/>
    </row>
    <row r="41" spans="1:10" ht="15" customHeight="1">
      <c r="A41" s="450"/>
      <c r="B41" s="449"/>
      <c r="C41" s="446"/>
      <c r="D41" s="461"/>
      <c r="E41" s="448"/>
      <c r="F41" s="410"/>
      <c r="G41" s="449"/>
      <c r="H41" s="649"/>
      <c r="I41" s="650"/>
      <c r="J41" s="443"/>
    </row>
    <row r="42" spans="1:10" ht="15" customHeight="1">
      <c r="A42" s="467">
        <v>2</v>
      </c>
      <c r="B42" s="466" t="s">
        <v>171</v>
      </c>
      <c r="C42" s="465"/>
      <c r="D42" s="462">
        <v>1</v>
      </c>
      <c r="E42" s="459" t="s">
        <v>7</v>
      </c>
      <c r="F42" s="466"/>
      <c r="G42" s="456"/>
      <c r="H42" s="653"/>
      <c r="I42" s="654"/>
      <c r="J42" s="443"/>
    </row>
    <row r="43" spans="1:10" ht="15" customHeight="1">
      <c r="A43" s="450"/>
      <c r="B43" s="449"/>
      <c r="C43" s="452"/>
      <c r="D43" s="464"/>
      <c r="E43" s="454"/>
      <c r="F43" s="410"/>
      <c r="G43" s="451"/>
      <c r="H43" s="649"/>
      <c r="I43" s="650"/>
      <c r="J43" s="443"/>
    </row>
    <row r="44" spans="1:10" ht="15" customHeight="1">
      <c r="A44" s="467">
        <v>3</v>
      </c>
      <c r="B44" s="449" t="s">
        <v>172</v>
      </c>
      <c r="C44" s="457"/>
      <c r="D44" s="462">
        <v>1</v>
      </c>
      <c r="E44" s="459" t="s">
        <v>7</v>
      </c>
      <c r="F44" s="456"/>
      <c r="G44" s="456"/>
      <c r="H44" s="653"/>
      <c r="I44" s="654"/>
      <c r="J44" s="443"/>
    </row>
    <row r="45" spans="1:10" ht="15" customHeight="1">
      <c r="A45" s="450"/>
      <c r="B45" s="451"/>
      <c r="C45" s="452"/>
      <c r="D45" s="464"/>
      <c r="E45" s="454"/>
      <c r="F45" s="410"/>
      <c r="G45" s="451"/>
      <c r="H45" s="649"/>
      <c r="I45" s="650"/>
      <c r="J45" s="443"/>
    </row>
    <row r="46" spans="1:10" ht="15" customHeight="1">
      <c r="A46" s="455">
        <v>4</v>
      </c>
      <c r="B46" s="449" t="s">
        <v>173</v>
      </c>
      <c r="C46" s="457"/>
      <c r="D46" s="462">
        <v>1</v>
      </c>
      <c r="E46" s="459" t="s">
        <v>7</v>
      </c>
      <c r="F46" s="456"/>
      <c r="G46" s="456"/>
      <c r="H46" s="653"/>
      <c r="I46" s="654"/>
      <c r="J46" s="443"/>
    </row>
    <row r="47" spans="1:10" ht="15" customHeight="1">
      <c r="A47" s="450"/>
      <c r="B47" s="451"/>
      <c r="C47" s="452"/>
      <c r="D47" s="464"/>
      <c r="E47" s="454"/>
      <c r="F47" s="410"/>
      <c r="G47" s="451"/>
      <c r="H47" s="649"/>
      <c r="I47" s="650"/>
      <c r="J47" s="443"/>
    </row>
    <row r="48" spans="1:10" ht="15" customHeight="1">
      <c r="A48" s="455">
        <v>5</v>
      </c>
      <c r="B48" s="449" t="s">
        <v>174</v>
      </c>
      <c r="C48" s="457"/>
      <c r="D48" s="462">
        <v>1</v>
      </c>
      <c r="E48" s="459" t="s">
        <v>7</v>
      </c>
      <c r="F48" s="466"/>
      <c r="G48" s="466"/>
      <c r="H48" s="653"/>
      <c r="I48" s="654"/>
      <c r="J48" s="443"/>
    </row>
    <row r="49" spans="1:10" ht="15" customHeight="1">
      <c r="A49" s="460"/>
      <c r="B49" s="451"/>
      <c r="C49" s="471"/>
      <c r="D49" s="464"/>
      <c r="E49" s="454"/>
      <c r="F49" s="410"/>
      <c r="G49" s="451"/>
      <c r="H49" s="649"/>
      <c r="I49" s="650"/>
      <c r="J49" s="443"/>
    </row>
    <row r="50" spans="1:10" ht="15" customHeight="1">
      <c r="A50" s="460">
        <v>6</v>
      </c>
      <c r="B50" s="472" t="s">
        <v>175</v>
      </c>
      <c r="C50" s="473"/>
      <c r="D50" s="462">
        <v>1</v>
      </c>
      <c r="E50" s="459" t="s">
        <v>7</v>
      </c>
      <c r="F50" s="466"/>
      <c r="G50" s="466"/>
      <c r="H50" s="653"/>
      <c r="I50" s="654"/>
      <c r="J50" s="443"/>
    </row>
    <row r="51" spans="1:10" ht="15" customHeight="1">
      <c r="A51" s="450"/>
      <c r="B51" s="451"/>
      <c r="C51" s="452"/>
      <c r="D51" s="464"/>
      <c r="E51" s="454"/>
      <c r="F51" s="410"/>
      <c r="G51" s="451"/>
      <c r="H51" s="649"/>
      <c r="I51" s="650"/>
      <c r="J51" s="443"/>
    </row>
    <row r="52" spans="1:10" ht="15" customHeight="1">
      <c r="A52" s="455">
        <v>7</v>
      </c>
      <c r="B52" s="456" t="s">
        <v>258</v>
      </c>
      <c r="C52" s="457"/>
      <c r="D52" s="462">
        <v>1</v>
      </c>
      <c r="E52" s="459" t="s">
        <v>7</v>
      </c>
      <c r="F52" s="449"/>
      <c r="G52" s="456"/>
      <c r="H52" s="653"/>
      <c r="I52" s="654"/>
      <c r="J52" s="443"/>
    </row>
    <row r="53" spans="1:10" ht="15" customHeight="1">
      <c r="A53" s="468"/>
      <c r="B53" s="449"/>
      <c r="C53" s="446"/>
      <c r="D53" s="461"/>
      <c r="E53" s="448"/>
      <c r="F53" s="410"/>
      <c r="G53" s="451"/>
      <c r="H53" s="649"/>
      <c r="I53" s="650"/>
      <c r="J53" s="443"/>
    </row>
    <row r="54" spans="1:10" ht="15" customHeight="1">
      <c r="A54" s="467">
        <v>8</v>
      </c>
      <c r="B54" s="466" t="s">
        <v>259</v>
      </c>
      <c r="C54" s="465"/>
      <c r="D54" s="481">
        <v>1</v>
      </c>
      <c r="E54" s="482" t="s">
        <v>7</v>
      </c>
      <c r="F54" s="456"/>
      <c r="G54" s="456"/>
      <c r="H54" s="653"/>
      <c r="I54" s="654"/>
      <c r="J54" s="443"/>
    </row>
    <row r="55" spans="1:10" ht="15" customHeight="1">
      <c r="A55" s="450"/>
      <c r="B55" s="451"/>
      <c r="C55" s="452"/>
      <c r="D55" s="464"/>
      <c r="E55" s="454"/>
      <c r="F55" s="451"/>
      <c r="G55" s="451"/>
      <c r="H55" s="649"/>
      <c r="I55" s="650"/>
      <c r="J55" s="443"/>
    </row>
    <row r="56" spans="1:10" ht="15" customHeight="1">
      <c r="A56" s="455">
        <v>9</v>
      </c>
      <c r="B56" s="456" t="s">
        <v>260</v>
      </c>
      <c r="C56" s="457"/>
      <c r="D56" s="462">
        <v>1</v>
      </c>
      <c r="E56" s="459" t="s">
        <v>7</v>
      </c>
      <c r="F56" s="456"/>
      <c r="G56" s="456"/>
      <c r="H56" s="653"/>
      <c r="I56" s="654"/>
      <c r="J56" s="443"/>
    </row>
    <row r="57" spans="1:10" ht="15" customHeight="1">
      <c r="A57" s="450"/>
      <c r="B57" s="449"/>
      <c r="C57" s="446"/>
      <c r="D57" s="464"/>
      <c r="E57" s="454"/>
      <c r="F57" s="451"/>
      <c r="G57" s="451"/>
      <c r="H57" s="649"/>
      <c r="I57" s="650"/>
      <c r="J57" s="443"/>
    </row>
    <row r="58" spans="1:10" ht="15" customHeight="1">
      <c r="A58" s="455">
        <v>10</v>
      </c>
      <c r="B58" s="456" t="s">
        <v>176</v>
      </c>
      <c r="C58" s="457"/>
      <c r="D58" s="462">
        <v>1</v>
      </c>
      <c r="E58" s="459" t="s">
        <v>7</v>
      </c>
      <c r="F58" s="456"/>
      <c r="G58" s="456"/>
      <c r="H58" s="653"/>
      <c r="I58" s="654"/>
      <c r="J58" s="443"/>
    </row>
    <row r="59" spans="1:10" ht="15" customHeight="1">
      <c r="A59" s="450"/>
      <c r="B59" s="451"/>
      <c r="C59" s="452"/>
      <c r="D59" s="464"/>
      <c r="E59" s="454"/>
      <c r="F59" s="451"/>
      <c r="G59" s="451"/>
      <c r="H59" s="649"/>
      <c r="I59" s="650"/>
      <c r="J59" s="443"/>
    </row>
    <row r="60" spans="1:10" ht="15" customHeight="1">
      <c r="A60" s="455">
        <v>11</v>
      </c>
      <c r="B60" s="456" t="s">
        <v>177</v>
      </c>
      <c r="C60" s="463"/>
      <c r="D60" s="462">
        <v>1</v>
      </c>
      <c r="E60" s="459" t="s">
        <v>7</v>
      </c>
      <c r="F60" s="456"/>
      <c r="G60" s="456"/>
      <c r="H60" s="653"/>
      <c r="I60" s="654"/>
      <c r="J60" s="443"/>
    </row>
    <row r="61" spans="1:10" ht="15" customHeight="1">
      <c r="A61" s="450"/>
      <c r="B61" s="451"/>
      <c r="C61" s="452"/>
      <c r="D61" s="464"/>
      <c r="E61" s="454"/>
      <c r="F61" s="449"/>
      <c r="G61" s="449"/>
      <c r="H61" s="649"/>
      <c r="I61" s="650"/>
      <c r="J61" s="443"/>
    </row>
    <row r="62" spans="1:10" ht="15" customHeight="1">
      <c r="A62" s="455">
        <v>12</v>
      </c>
      <c r="B62" s="456" t="s">
        <v>178</v>
      </c>
      <c r="C62" s="463"/>
      <c r="D62" s="462">
        <v>1</v>
      </c>
      <c r="E62" s="459" t="s">
        <v>7</v>
      </c>
      <c r="F62" s="456"/>
      <c r="G62" s="456"/>
      <c r="H62" s="653"/>
      <c r="I62" s="654"/>
      <c r="J62" s="443"/>
    </row>
    <row r="63" spans="1:10" ht="15" customHeight="1">
      <c r="A63" s="460"/>
      <c r="B63" s="451"/>
      <c r="C63" s="471"/>
      <c r="D63" s="464"/>
      <c r="E63" s="454"/>
      <c r="F63" s="451"/>
      <c r="G63" s="451"/>
      <c r="H63" s="649"/>
      <c r="I63" s="650"/>
      <c r="J63" s="443"/>
    </row>
    <row r="64" spans="1:10" ht="15" customHeight="1">
      <c r="A64" s="460"/>
      <c r="B64" s="459" t="s">
        <v>16</v>
      </c>
      <c r="C64" s="473"/>
      <c r="D64" s="462"/>
      <c r="E64" s="459"/>
      <c r="F64" s="456"/>
      <c r="G64" s="456"/>
      <c r="H64" s="653"/>
      <c r="I64" s="654"/>
      <c r="J64" s="443"/>
    </row>
    <row r="65" spans="1:10" ht="15" customHeight="1">
      <c r="A65" s="450"/>
      <c r="B65" s="451"/>
      <c r="C65" s="452"/>
      <c r="D65" s="464"/>
      <c r="E65" s="454"/>
      <c r="F65" s="424"/>
      <c r="G65" s="474"/>
      <c r="H65" s="649"/>
      <c r="I65" s="650"/>
      <c r="J65" s="443"/>
    </row>
    <row r="66" spans="1:10" ht="15" customHeight="1">
      <c r="A66" s="475"/>
      <c r="B66" s="476"/>
      <c r="C66" s="477"/>
      <c r="D66" s="478"/>
      <c r="E66" s="479"/>
      <c r="F66" s="476"/>
      <c r="G66" s="480"/>
      <c r="H66" s="651"/>
      <c r="I66" s="652"/>
      <c r="J66" s="443"/>
    </row>
    <row r="67" spans="1:10" ht="30" customHeight="1">
      <c r="A67" s="434" t="s">
        <v>0</v>
      </c>
      <c r="B67" s="435" t="s">
        <v>1</v>
      </c>
      <c r="C67" s="435" t="s">
        <v>2</v>
      </c>
      <c r="D67" s="436" t="s">
        <v>3</v>
      </c>
      <c r="E67" s="435" t="s">
        <v>4</v>
      </c>
      <c r="F67" s="435" t="s">
        <v>5</v>
      </c>
      <c r="G67" s="435" t="s">
        <v>6</v>
      </c>
      <c r="H67" s="639" t="s">
        <v>14</v>
      </c>
      <c r="I67" s="640"/>
      <c r="J67" s="384"/>
    </row>
    <row r="68" spans="1:10" ht="15" customHeight="1">
      <c r="A68" s="438"/>
      <c r="B68" s="439"/>
      <c r="C68" s="440"/>
      <c r="D68" s="441"/>
      <c r="E68" s="442"/>
      <c r="F68" s="439"/>
      <c r="G68" s="439"/>
      <c r="H68" s="631"/>
      <c r="I68" s="632"/>
      <c r="J68" s="384"/>
    </row>
    <row r="69" spans="1:10" ht="15" customHeight="1">
      <c r="A69" s="444" t="s">
        <v>249</v>
      </c>
      <c r="B69" s="445" t="s">
        <v>257</v>
      </c>
      <c r="C69" s="446"/>
      <c r="D69" s="447"/>
      <c r="E69" s="448"/>
      <c r="F69" s="449"/>
      <c r="G69" s="449"/>
      <c r="H69" s="625"/>
      <c r="I69" s="626"/>
      <c r="J69" s="384"/>
    </row>
    <row r="70" spans="1:10" ht="15" customHeight="1">
      <c r="A70" s="450"/>
      <c r="B70" s="451"/>
      <c r="C70" s="452"/>
      <c r="D70" s="453"/>
      <c r="E70" s="454"/>
      <c r="F70" s="451"/>
      <c r="G70" s="451"/>
      <c r="H70" s="627"/>
      <c r="I70" s="628"/>
      <c r="J70" s="384"/>
    </row>
    <row r="71" spans="1:10" ht="15" customHeight="1">
      <c r="A71" s="455"/>
      <c r="B71" s="456"/>
      <c r="C71" s="457"/>
      <c r="D71" s="462"/>
      <c r="E71" s="459"/>
      <c r="F71" s="456"/>
      <c r="G71" s="456"/>
      <c r="H71" s="625"/>
      <c r="I71" s="626"/>
      <c r="J71" s="384"/>
    </row>
    <row r="72" spans="1:10" ht="15" customHeight="1">
      <c r="A72" s="460"/>
      <c r="B72" s="449"/>
      <c r="C72" s="446"/>
      <c r="D72" s="461"/>
      <c r="E72" s="448"/>
      <c r="F72" s="410"/>
      <c r="G72" s="449"/>
      <c r="H72" s="627"/>
      <c r="I72" s="628"/>
      <c r="J72" s="384"/>
    </row>
    <row r="73" spans="1:10" ht="15" customHeight="1">
      <c r="A73" s="455">
        <v>1</v>
      </c>
      <c r="B73" s="456" t="s">
        <v>170</v>
      </c>
      <c r="C73" s="457"/>
      <c r="D73" s="462">
        <v>1</v>
      </c>
      <c r="E73" s="459" t="s">
        <v>7</v>
      </c>
      <c r="F73" s="456"/>
      <c r="G73" s="456"/>
      <c r="H73" s="625"/>
      <c r="I73" s="626"/>
      <c r="J73" s="384"/>
    </row>
    <row r="74" spans="1:10" ht="15" customHeight="1">
      <c r="A74" s="450"/>
      <c r="B74" s="449"/>
      <c r="C74" s="446"/>
      <c r="D74" s="461"/>
      <c r="E74" s="448"/>
      <c r="F74" s="410"/>
      <c r="G74" s="449"/>
      <c r="H74" s="627"/>
      <c r="I74" s="628"/>
      <c r="J74" s="384"/>
    </row>
    <row r="75" spans="1:10" ht="15" customHeight="1">
      <c r="A75" s="455"/>
      <c r="B75" s="456"/>
      <c r="C75" s="463"/>
      <c r="D75" s="462"/>
      <c r="E75" s="459"/>
      <c r="F75" s="456"/>
      <c r="G75" s="456"/>
      <c r="H75" s="625"/>
      <c r="I75" s="626"/>
      <c r="J75" s="384"/>
    </row>
    <row r="76" spans="1:10" ht="15" customHeight="1">
      <c r="A76" s="450"/>
      <c r="B76" s="449"/>
      <c r="C76" s="452"/>
      <c r="D76" s="464"/>
      <c r="E76" s="454"/>
      <c r="F76" s="410"/>
      <c r="G76" s="451"/>
      <c r="H76" s="627"/>
      <c r="I76" s="628"/>
      <c r="J76" s="384"/>
    </row>
    <row r="77" spans="1:10" ht="15" customHeight="1">
      <c r="A77" s="455"/>
      <c r="B77" s="449"/>
      <c r="C77" s="457"/>
      <c r="D77" s="462"/>
      <c r="E77" s="459"/>
      <c r="F77" s="456"/>
      <c r="G77" s="456"/>
      <c r="H77" s="625"/>
      <c r="I77" s="626"/>
      <c r="J77" s="384"/>
    </row>
    <row r="78" spans="1:10" ht="15" customHeight="1">
      <c r="A78" s="460"/>
      <c r="B78" s="451"/>
      <c r="C78" s="452"/>
      <c r="D78" s="464"/>
      <c r="E78" s="454"/>
      <c r="F78" s="410"/>
      <c r="G78" s="451"/>
      <c r="H78" s="627"/>
      <c r="I78" s="628"/>
      <c r="J78" s="384"/>
    </row>
    <row r="79" spans="1:10" ht="15" customHeight="1">
      <c r="A79" s="460"/>
      <c r="B79" s="449"/>
      <c r="C79" s="457"/>
      <c r="D79" s="458"/>
      <c r="E79" s="459"/>
      <c r="F79" s="456"/>
      <c r="G79" s="456"/>
      <c r="H79" s="625"/>
      <c r="I79" s="626"/>
      <c r="J79" s="384"/>
    </row>
    <row r="80" spans="1:10" ht="15" customHeight="1">
      <c r="A80" s="450"/>
      <c r="B80" s="451"/>
      <c r="C80" s="452"/>
      <c r="D80" s="453"/>
      <c r="E80" s="454"/>
      <c r="F80" s="410"/>
      <c r="G80" s="451"/>
      <c r="H80" s="627"/>
      <c r="I80" s="628"/>
      <c r="J80" s="384"/>
    </row>
    <row r="81" spans="1:10" ht="15" customHeight="1">
      <c r="A81" s="455"/>
      <c r="B81" s="456"/>
      <c r="C81" s="465"/>
      <c r="D81" s="458"/>
      <c r="E81" s="459"/>
      <c r="F81" s="466"/>
      <c r="G81" s="466"/>
      <c r="H81" s="625"/>
      <c r="I81" s="626"/>
      <c r="J81" s="384"/>
    </row>
    <row r="82" spans="1:10" ht="15" customHeight="1">
      <c r="A82" s="450"/>
      <c r="B82" s="451"/>
      <c r="C82" s="446"/>
      <c r="D82" s="453"/>
      <c r="E82" s="454"/>
      <c r="F82" s="410"/>
      <c r="G82" s="451"/>
      <c r="H82" s="627"/>
      <c r="I82" s="628"/>
      <c r="J82" s="384"/>
    </row>
    <row r="83" spans="1:10" ht="15" customHeight="1">
      <c r="A83" s="467"/>
      <c r="B83" s="466"/>
      <c r="C83" s="465"/>
      <c r="D83" s="458"/>
      <c r="E83" s="459"/>
      <c r="F83" s="466"/>
      <c r="G83" s="466"/>
      <c r="H83" s="625"/>
      <c r="I83" s="626"/>
      <c r="J83" s="384"/>
    </row>
    <row r="84" spans="1:10" ht="15" customHeight="1">
      <c r="A84" s="450"/>
      <c r="B84" s="449"/>
      <c r="C84" s="452"/>
      <c r="D84" s="453"/>
      <c r="E84" s="454"/>
      <c r="F84" s="410"/>
      <c r="G84" s="451"/>
      <c r="H84" s="627"/>
      <c r="I84" s="628"/>
      <c r="J84" s="384"/>
    </row>
    <row r="85" spans="1:10" ht="15" customHeight="1">
      <c r="A85" s="467"/>
      <c r="B85" s="456"/>
      <c r="C85" s="446"/>
      <c r="D85" s="458"/>
      <c r="E85" s="459"/>
      <c r="F85" s="449"/>
      <c r="G85" s="456"/>
      <c r="H85" s="625"/>
      <c r="I85" s="626"/>
      <c r="J85" s="384"/>
    </row>
    <row r="86" spans="1:10" ht="15" customHeight="1">
      <c r="A86" s="468"/>
      <c r="B86" s="449"/>
      <c r="C86" s="452"/>
      <c r="D86" s="453"/>
      <c r="E86" s="454"/>
      <c r="F86" s="410"/>
      <c r="G86" s="451"/>
      <c r="H86" s="627"/>
      <c r="I86" s="628"/>
      <c r="J86" s="384"/>
    </row>
    <row r="87" spans="1:10" ht="15" customHeight="1">
      <c r="A87" s="467"/>
      <c r="B87" s="449"/>
      <c r="C87" s="457"/>
      <c r="D87" s="458"/>
      <c r="E87" s="459"/>
      <c r="F87" s="456"/>
      <c r="G87" s="456"/>
      <c r="H87" s="625"/>
      <c r="I87" s="626"/>
      <c r="J87" s="384"/>
    </row>
    <row r="88" spans="1:10" ht="15" customHeight="1">
      <c r="A88" s="468"/>
      <c r="B88" s="451"/>
      <c r="C88" s="452"/>
      <c r="D88" s="453"/>
      <c r="E88" s="454"/>
      <c r="F88" s="451"/>
      <c r="G88" s="451"/>
      <c r="H88" s="627"/>
      <c r="I88" s="628"/>
      <c r="J88" s="384"/>
    </row>
    <row r="89" spans="1:10" ht="15" customHeight="1">
      <c r="A89" s="467"/>
      <c r="B89" s="449"/>
      <c r="C89" s="457"/>
      <c r="D89" s="458"/>
      <c r="E89" s="459"/>
      <c r="F89" s="456"/>
      <c r="G89" s="456"/>
      <c r="H89" s="625"/>
      <c r="I89" s="626"/>
      <c r="J89" s="384"/>
    </row>
    <row r="90" spans="1:10" ht="15" customHeight="1">
      <c r="A90" s="450"/>
      <c r="B90" s="451"/>
      <c r="C90" s="452"/>
      <c r="D90" s="453"/>
      <c r="E90" s="454"/>
      <c r="F90" s="451"/>
      <c r="G90" s="451"/>
      <c r="H90" s="627"/>
      <c r="I90" s="628"/>
      <c r="J90" s="384"/>
    </row>
    <row r="91" spans="1:10" ht="15" customHeight="1">
      <c r="A91" s="455"/>
      <c r="B91" s="449"/>
      <c r="C91" s="457"/>
      <c r="D91" s="458"/>
      <c r="E91" s="459"/>
      <c r="F91" s="456"/>
      <c r="G91" s="456"/>
      <c r="H91" s="625"/>
      <c r="I91" s="626"/>
      <c r="J91" s="384"/>
    </row>
    <row r="92" spans="1:10" ht="15" customHeight="1">
      <c r="A92" s="450"/>
      <c r="B92" s="451"/>
      <c r="C92" s="452"/>
      <c r="D92" s="453"/>
      <c r="E92" s="454"/>
      <c r="F92" s="451"/>
      <c r="G92" s="451"/>
      <c r="H92" s="627"/>
      <c r="I92" s="628"/>
      <c r="J92" s="384"/>
    </row>
    <row r="93" spans="1:10" ht="15" customHeight="1">
      <c r="A93" s="455"/>
      <c r="B93" s="456"/>
      <c r="C93" s="418"/>
      <c r="D93" s="458"/>
      <c r="E93" s="459"/>
      <c r="F93" s="456"/>
      <c r="G93" s="456"/>
      <c r="H93" s="625"/>
      <c r="I93" s="626"/>
      <c r="J93" s="384"/>
    </row>
    <row r="94" spans="1:10" ht="15" customHeight="1">
      <c r="A94" s="450"/>
      <c r="B94" s="469"/>
      <c r="C94" s="470"/>
      <c r="D94" s="453"/>
      <c r="E94" s="454"/>
      <c r="F94" s="449"/>
      <c r="G94" s="449"/>
      <c r="H94" s="627"/>
      <c r="I94" s="628"/>
      <c r="J94" s="384"/>
    </row>
    <row r="95" spans="1:10" ht="15" customHeight="1">
      <c r="A95" s="455"/>
      <c r="B95" s="449"/>
      <c r="C95" s="457"/>
      <c r="D95" s="458"/>
      <c r="E95" s="459"/>
      <c r="F95" s="456"/>
      <c r="G95" s="456"/>
      <c r="H95" s="625"/>
      <c r="I95" s="626"/>
      <c r="J95" s="384"/>
    </row>
    <row r="96" spans="1:10" ht="15" customHeight="1">
      <c r="A96" s="460"/>
      <c r="B96" s="451"/>
      <c r="C96" s="471"/>
      <c r="D96" s="453"/>
      <c r="E96" s="454"/>
      <c r="F96" s="451"/>
      <c r="G96" s="451"/>
      <c r="H96" s="627"/>
      <c r="I96" s="628"/>
      <c r="J96" s="384"/>
    </row>
    <row r="97" spans="1:10" ht="15" customHeight="1">
      <c r="A97" s="460"/>
      <c r="B97" s="459" t="s">
        <v>16</v>
      </c>
      <c r="C97" s="473"/>
      <c r="D97" s="447"/>
      <c r="E97" s="459"/>
      <c r="F97" s="456"/>
      <c r="G97" s="456"/>
      <c r="H97" s="625"/>
      <c r="I97" s="626"/>
      <c r="J97" s="384"/>
    </row>
    <row r="98" spans="1:10" ht="15" customHeight="1">
      <c r="A98" s="450"/>
      <c r="B98" s="451"/>
      <c r="C98" s="452"/>
      <c r="D98" s="453"/>
      <c r="E98" s="454"/>
      <c r="F98" s="424"/>
      <c r="G98" s="474"/>
      <c r="H98" s="627"/>
      <c r="I98" s="628"/>
      <c r="J98" s="384"/>
    </row>
    <row r="99" spans="1:10" ht="15" customHeight="1">
      <c r="A99" s="475"/>
      <c r="B99" s="476"/>
      <c r="C99" s="477"/>
      <c r="D99" s="483"/>
      <c r="E99" s="479"/>
      <c r="F99" s="476"/>
      <c r="G99" s="480"/>
      <c r="H99" s="629"/>
      <c r="I99" s="630"/>
      <c r="J99" s="384"/>
    </row>
    <row r="100" spans="1:10" ht="30" customHeight="1">
      <c r="A100" s="434" t="s">
        <v>0</v>
      </c>
      <c r="B100" s="435" t="s">
        <v>1</v>
      </c>
      <c r="C100" s="435" t="s">
        <v>2</v>
      </c>
      <c r="D100" s="436" t="s">
        <v>3</v>
      </c>
      <c r="E100" s="435" t="s">
        <v>4</v>
      </c>
      <c r="F100" s="435" t="s">
        <v>5</v>
      </c>
      <c r="G100" s="435" t="s">
        <v>6</v>
      </c>
      <c r="H100" s="639" t="s">
        <v>14</v>
      </c>
      <c r="I100" s="640"/>
      <c r="J100" s="384"/>
    </row>
    <row r="101" spans="1:10" ht="15" customHeight="1">
      <c r="A101" s="438"/>
      <c r="B101" s="439"/>
      <c r="C101" s="440"/>
      <c r="D101" s="441"/>
      <c r="E101" s="442"/>
      <c r="F101" s="439"/>
      <c r="G101" s="439"/>
      <c r="H101" s="631"/>
      <c r="I101" s="632"/>
      <c r="J101" s="384"/>
    </row>
    <row r="102" spans="1:10" ht="15" customHeight="1">
      <c r="A102" s="444" t="s">
        <v>250</v>
      </c>
      <c r="B102" s="445" t="s">
        <v>251</v>
      </c>
      <c r="C102" s="446"/>
      <c r="D102" s="447"/>
      <c r="E102" s="448"/>
      <c r="F102" s="449"/>
      <c r="G102" s="449"/>
      <c r="H102" s="625"/>
      <c r="I102" s="626"/>
      <c r="J102" s="384"/>
    </row>
    <row r="103" spans="1:10" ht="15" customHeight="1">
      <c r="A103" s="450"/>
      <c r="B103" s="451"/>
      <c r="C103" s="452"/>
      <c r="D103" s="453"/>
      <c r="E103" s="454"/>
      <c r="F103" s="451"/>
      <c r="G103" s="451"/>
      <c r="H103" s="627"/>
      <c r="I103" s="628"/>
      <c r="J103" s="384"/>
    </row>
    <row r="104" spans="1:10" ht="15" customHeight="1">
      <c r="A104" s="455"/>
      <c r="B104" s="456"/>
      <c r="C104" s="457"/>
      <c r="D104" s="458"/>
      <c r="E104" s="459"/>
      <c r="F104" s="456"/>
      <c r="G104" s="456"/>
      <c r="H104" s="625"/>
      <c r="I104" s="626"/>
      <c r="J104" s="384"/>
    </row>
    <row r="105" spans="1:10" ht="15" customHeight="1">
      <c r="A105" s="460"/>
      <c r="B105" s="449"/>
      <c r="C105" s="446"/>
      <c r="D105" s="461"/>
      <c r="E105" s="448"/>
      <c r="F105" s="410"/>
      <c r="G105" s="449"/>
      <c r="H105" s="627"/>
      <c r="I105" s="628"/>
      <c r="J105" s="384"/>
    </row>
    <row r="106" spans="1:10" ht="15" customHeight="1">
      <c r="A106" s="455">
        <v>1</v>
      </c>
      <c r="B106" s="456" t="s">
        <v>252</v>
      </c>
      <c r="C106" s="457"/>
      <c r="D106" s="462">
        <v>1</v>
      </c>
      <c r="E106" s="459" t="s">
        <v>7</v>
      </c>
      <c r="F106" s="456"/>
      <c r="G106" s="456"/>
      <c r="H106" s="625"/>
      <c r="I106" s="626"/>
      <c r="J106" s="384"/>
    </row>
    <row r="107" spans="1:10" ht="15" customHeight="1">
      <c r="A107" s="450"/>
      <c r="B107" s="449"/>
      <c r="C107" s="446"/>
      <c r="D107" s="461"/>
      <c r="E107" s="448"/>
      <c r="F107" s="410"/>
      <c r="G107" s="449"/>
      <c r="H107" s="627"/>
      <c r="I107" s="628"/>
      <c r="J107" s="384"/>
    </row>
    <row r="108" spans="1:10" ht="15" customHeight="1">
      <c r="A108" s="460">
        <v>2</v>
      </c>
      <c r="B108" s="449" t="s">
        <v>253</v>
      </c>
      <c r="C108" s="457"/>
      <c r="D108" s="462">
        <v>1</v>
      </c>
      <c r="E108" s="459" t="s">
        <v>7</v>
      </c>
      <c r="F108" s="456"/>
      <c r="G108" s="456"/>
      <c r="H108" s="625"/>
      <c r="I108" s="626"/>
      <c r="J108" s="384"/>
    </row>
    <row r="109" spans="1:10" ht="15" customHeight="1">
      <c r="A109" s="450"/>
      <c r="B109" s="449"/>
      <c r="C109" s="452"/>
      <c r="D109" s="464"/>
      <c r="E109" s="454"/>
      <c r="F109" s="410"/>
      <c r="G109" s="451"/>
      <c r="H109" s="627"/>
      <c r="I109" s="628"/>
      <c r="J109" s="384"/>
    </row>
    <row r="110" spans="1:10" ht="15" customHeight="1">
      <c r="A110" s="455"/>
      <c r="B110" s="449"/>
      <c r="C110" s="457"/>
      <c r="D110" s="462"/>
      <c r="E110" s="459"/>
      <c r="F110" s="456"/>
      <c r="G110" s="456"/>
      <c r="H110" s="625"/>
      <c r="I110" s="626"/>
      <c r="J110" s="384"/>
    </row>
    <row r="111" spans="1:10" ht="15" customHeight="1">
      <c r="A111" s="450"/>
      <c r="B111" s="451"/>
      <c r="C111" s="452"/>
      <c r="D111" s="464"/>
      <c r="E111" s="454"/>
      <c r="F111" s="410"/>
      <c r="G111" s="451"/>
      <c r="H111" s="627"/>
      <c r="I111" s="628"/>
      <c r="J111" s="384"/>
    </row>
    <row r="112" spans="1:10" ht="15" customHeight="1">
      <c r="A112" s="467"/>
      <c r="B112" s="456"/>
      <c r="C112" s="446"/>
      <c r="D112" s="462"/>
      <c r="E112" s="459"/>
      <c r="F112" s="449"/>
      <c r="G112" s="456"/>
      <c r="H112" s="625"/>
      <c r="I112" s="626"/>
      <c r="J112" s="384"/>
    </row>
    <row r="113" spans="1:10" ht="15" customHeight="1">
      <c r="A113" s="468"/>
      <c r="B113" s="449"/>
      <c r="C113" s="452"/>
      <c r="D113" s="464"/>
      <c r="E113" s="454"/>
      <c r="F113" s="410"/>
      <c r="G113" s="451"/>
      <c r="H113" s="627"/>
      <c r="I113" s="628"/>
      <c r="J113" s="384"/>
    </row>
    <row r="114" spans="1:10" ht="15" customHeight="1">
      <c r="A114" s="467"/>
      <c r="B114" s="449"/>
      <c r="C114" s="457"/>
      <c r="D114" s="462"/>
      <c r="E114" s="459"/>
      <c r="F114" s="456"/>
      <c r="G114" s="456"/>
      <c r="H114" s="625"/>
      <c r="I114" s="626"/>
      <c r="J114" s="384"/>
    </row>
    <row r="115" spans="1:10" ht="15" customHeight="1">
      <c r="A115" s="468"/>
      <c r="B115" s="451"/>
      <c r="C115" s="452"/>
      <c r="D115" s="464"/>
      <c r="E115" s="454"/>
      <c r="F115" s="451"/>
      <c r="G115" s="451"/>
      <c r="H115" s="627"/>
      <c r="I115" s="628"/>
      <c r="J115" s="384"/>
    </row>
    <row r="116" spans="1:10" ht="15" customHeight="1">
      <c r="A116" s="467"/>
      <c r="B116" s="449"/>
      <c r="C116" s="457"/>
      <c r="D116" s="462"/>
      <c r="E116" s="459"/>
      <c r="F116" s="456"/>
      <c r="G116" s="456"/>
      <c r="H116" s="625"/>
      <c r="I116" s="626"/>
      <c r="J116" s="384"/>
    </row>
    <row r="117" spans="1:10" ht="15" customHeight="1">
      <c r="A117" s="450"/>
      <c r="B117" s="451"/>
      <c r="C117" s="452"/>
      <c r="D117" s="464"/>
      <c r="E117" s="454"/>
      <c r="F117" s="451"/>
      <c r="G117" s="451"/>
      <c r="H117" s="627"/>
      <c r="I117" s="628"/>
      <c r="J117" s="384"/>
    </row>
    <row r="118" spans="1:10" ht="15" customHeight="1">
      <c r="A118" s="455"/>
      <c r="B118" s="449"/>
      <c r="C118" s="457"/>
      <c r="D118" s="462"/>
      <c r="E118" s="459"/>
      <c r="F118" s="456"/>
      <c r="G118" s="456"/>
      <c r="H118" s="625"/>
      <c r="I118" s="626"/>
      <c r="J118" s="384"/>
    </row>
    <row r="119" spans="1:10" ht="15" customHeight="1">
      <c r="A119" s="460"/>
      <c r="B119" s="451"/>
      <c r="C119" s="452"/>
      <c r="D119" s="464"/>
      <c r="E119" s="454"/>
      <c r="F119" s="410"/>
      <c r="G119" s="451"/>
      <c r="H119" s="627"/>
      <c r="I119" s="628"/>
      <c r="J119" s="384"/>
    </row>
    <row r="120" spans="1:10" ht="15" customHeight="1">
      <c r="A120" s="460"/>
      <c r="B120" s="449"/>
      <c r="C120" s="457"/>
      <c r="D120" s="462"/>
      <c r="E120" s="459"/>
      <c r="F120" s="456"/>
      <c r="G120" s="456"/>
      <c r="H120" s="625"/>
      <c r="I120" s="626"/>
      <c r="J120" s="384"/>
    </row>
    <row r="121" spans="1:10" ht="15" customHeight="1">
      <c r="A121" s="450"/>
      <c r="B121" s="451"/>
      <c r="C121" s="452"/>
      <c r="D121" s="464"/>
      <c r="E121" s="454"/>
      <c r="F121" s="410"/>
      <c r="G121" s="451"/>
      <c r="H121" s="627"/>
      <c r="I121" s="628"/>
      <c r="J121" s="384"/>
    </row>
    <row r="122" spans="1:10" ht="15" customHeight="1">
      <c r="A122" s="455"/>
      <c r="B122" s="456"/>
      <c r="C122" s="465"/>
      <c r="D122" s="462"/>
      <c r="E122" s="459"/>
      <c r="F122" s="466"/>
      <c r="G122" s="466"/>
      <c r="H122" s="625"/>
      <c r="I122" s="626"/>
      <c r="J122" s="384"/>
    </row>
    <row r="123" spans="1:10" ht="15" customHeight="1">
      <c r="A123" s="450"/>
      <c r="B123" s="451"/>
      <c r="C123" s="446"/>
      <c r="D123" s="453"/>
      <c r="E123" s="454"/>
      <c r="F123" s="410"/>
      <c r="G123" s="451"/>
      <c r="H123" s="627"/>
      <c r="I123" s="628"/>
      <c r="J123" s="384"/>
    </row>
    <row r="124" spans="1:10" ht="15" customHeight="1">
      <c r="A124" s="467"/>
      <c r="B124" s="466"/>
      <c r="C124" s="465"/>
      <c r="D124" s="458"/>
      <c r="E124" s="459"/>
      <c r="F124" s="466"/>
      <c r="G124" s="466"/>
      <c r="H124" s="625"/>
      <c r="I124" s="626"/>
      <c r="J124" s="384"/>
    </row>
    <row r="125" spans="1:10" ht="15" customHeight="1">
      <c r="A125" s="450"/>
      <c r="B125" s="451"/>
      <c r="C125" s="452"/>
      <c r="D125" s="453"/>
      <c r="E125" s="454"/>
      <c r="F125" s="451"/>
      <c r="G125" s="451"/>
      <c r="H125" s="627"/>
      <c r="I125" s="628"/>
      <c r="J125" s="384"/>
    </row>
    <row r="126" spans="1:10" ht="15" customHeight="1">
      <c r="A126" s="455"/>
      <c r="B126" s="456"/>
      <c r="C126" s="418"/>
      <c r="D126" s="458"/>
      <c r="E126" s="459"/>
      <c r="F126" s="456"/>
      <c r="G126" s="456"/>
      <c r="H126" s="625"/>
      <c r="I126" s="626"/>
      <c r="J126" s="384"/>
    </row>
    <row r="127" spans="1:10" ht="15" customHeight="1">
      <c r="A127" s="450"/>
      <c r="B127" s="469"/>
      <c r="C127" s="470"/>
      <c r="D127" s="453"/>
      <c r="E127" s="454"/>
      <c r="F127" s="449"/>
      <c r="G127" s="449"/>
      <c r="H127" s="627"/>
      <c r="I127" s="628"/>
      <c r="J127" s="384"/>
    </row>
    <row r="128" spans="1:10" ht="15" customHeight="1">
      <c r="A128" s="455"/>
      <c r="B128" s="449"/>
      <c r="C128" s="457"/>
      <c r="D128" s="458"/>
      <c r="E128" s="459"/>
      <c r="F128" s="456"/>
      <c r="G128" s="456"/>
      <c r="H128" s="625"/>
      <c r="I128" s="626"/>
      <c r="J128" s="384"/>
    </row>
    <row r="129" spans="1:10" ht="15" customHeight="1">
      <c r="A129" s="460"/>
      <c r="B129" s="451"/>
      <c r="C129" s="471"/>
      <c r="D129" s="453"/>
      <c r="E129" s="454"/>
      <c r="F129" s="451"/>
      <c r="G129" s="451"/>
      <c r="H129" s="627"/>
      <c r="I129" s="628"/>
      <c r="J129" s="384"/>
    </row>
    <row r="130" spans="1:10" ht="15" customHeight="1">
      <c r="A130" s="460"/>
      <c r="B130" s="459" t="s">
        <v>16</v>
      </c>
      <c r="C130" s="473"/>
      <c r="D130" s="447"/>
      <c r="E130" s="459"/>
      <c r="F130" s="456"/>
      <c r="G130" s="456"/>
      <c r="H130" s="625"/>
      <c r="I130" s="626"/>
      <c r="J130" s="384"/>
    </row>
    <row r="131" spans="1:10" ht="15" customHeight="1">
      <c r="A131" s="450"/>
      <c r="B131" s="451"/>
      <c r="C131" s="452"/>
      <c r="D131" s="453"/>
      <c r="E131" s="454"/>
      <c r="F131" s="424"/>
      <c r="G131" s="474"/>
      <c r="H131" s="627"/>
      <c r="I131" s="628"/>
      <c r="J131" s="384"/>
    </row>
    <row r="132" spans="1:10" ht="15" customHeight="1">
      <c r="A132" s="475"/>
      <c r="B132" s="476"/>
      <c r="C132" s="477"/>
      <c r="D132" s="483"/>
      <c r="E132" s="479"/>
      <c r="F132" s="476"/>
      <c r="G132" s="480"/>
      <c r="H132" s="629"/>
      <c r="I132" s="630"/>
      <c r="J132" s="384"/>
    </row>
  </sheetData>
  <mergeCells count="132">
    <mergeCell ref="H98:I98"/>
    <mergeCell ref="H99:I99"/>
    <mergeCell ref="H70:I70"/>
    <mergeCell ref="H71:I71"/>
    <mergeCell ref="H91:I91"/>
    <mergeCell ref="H92:I92"/>
    <mergeCell ref="H93:I93"/>
    <mergeCell ref="H94:I94"/>
    <mergeCell ref="H95:I95"/>
    <mergeCell ref="H96:I96"/>
    <mergeCell ref="H97:I97"/>
    <mergeCell ref="H89:I89"/>
    <mergeCell ref="H90:I90"/>
    <mergeCell ref="H53:I53"/>
    <mergeCell ref="H54:I54"/>
    <mergeCell ref="H55:I55"/>
    <mergeCell ref="H56:I56"/>
    <mergeCell ref="H57:I57"/>
    <mergeCell ref="H58:I58"/>
    <mergeCell ref="H47:I47"/>
    <mergeCell ref="H48:I48"/>
    <mergeCell ref="H49:I49"/>
    <mergeCell ref="H50:I50"/>
    <mergeCell ref="H51:I51"/>
    <mergeCell ref="H52:I52"/>
    <mergeCell ref="H79:I79"/>
    <mergeCell ref="H80:I80"/>
    <mergeCell ref="H67:I67"/>
    <mergeCell ref="H68:I68"/>
    <mergeCell ref="H69:I69"/>
    <mergeCell ref="H72:I72"/>
    <mergeCell ref="H73:I73"/>
    <mergeCell ref="H74:I74"/>
    <mergeCell ref="H81:I81"/>
    <mergeCell ref="H82:I82"/>
    <mergeCell ref="H84:I84"/>
    <mergeCell ref="H75:I75"/>
    <mergeCell ref="H76:I76"/>
    <mergeCell ref="H77:I77"/>
    <mergeCell ref="H78:I78"/>
    <mergeCell ref="H85:I85"/>
    <mergeCell ref="H86:I86"/>
    <mergeCell ref="H87:I87"/>
    <mergeCell ref="H88:I88"/>
    <mergeCell ref="H83:I83"/>
    <mergeCell ref="H17:I17"/>
    <mergeCell ref="H65:I65"/>
    <mergeCell ref="H66:I66"/>
    <mergeCell ref="H59:I59"/>
    <mergeCell ref="H60:I60"/>
    <mergeCell ref="H61:I61"/>
    <mergeCell ref="H62:I62"/>
    <mergeCell ref="H63:I63"/>
    <mergeCell ref="H64:I64"/>
    <mergeCell ref="H40:I40"/>
    <mergeCell ref="H45:I45"/>
    <mergeCell ref="H41:I41"/>
    <mergeCell ref="H42:I42"/>
    <mergeCell ref="H43:I43"/>
    <mergeCell ref="H44:I44"/>
    <mergeCell ref="H46:I46"/>
    <mergeCell ref="H34:I34"/>
    <mergeCell ref="H35:I35"/>
    <mergeCell ref="H36:I36"/>
    <mergeCell ref="H37:I37"/>
    <mergeCell ref="H38:I38"/>
    <mergeCell ref="H39:I39"/>
    <mergeCell ref="H27:I27"/>
    <mergeCell ref="H28:I28"/>
    <mergeCell ref="H29:I29"/>
    <mergeCell ref="H30:I30"/>
    <mergeCell ref="H31:I31"/>
    <mergeCell ref="H32:I32"/>
    <mergeCell ref="H33:I33"/>
    <mergeCell ref="H100:I100"/>
    <mergeCell ref="H1:I1"/>
    <mergeCell ref="H2:I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127:I127"/>
    <mergeCell ref="H128:I128"/>
    <mergeCell ref="H129:I129"/>
    <mergeCell ref="H130:I130"/>
    <mergeCell ref="H131:I131"/>
    <mergeCell ref="H132:I132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</mergeCells>
  <phoneticPr fontId="3"/>
  <printOptions horizontalCentered="1" verticalCentered="1"/>
  <pageMargins left="0.70866141732283472" right="0.70866141732283472" top="0.51181102362204722" bottom="0.51181102362204722" header="0.31496062992125984" footer="0.27559055118110237"/>
  <pageSetup paperSize="9" orientation="landscape" r:id="rId1"/>
  <headerFooter alignWithMargins="0">
    <oddFooter>&amp;C&amp;"ＭＳ Ｐ明朝,標準"&amp;16光　　　市&amp;R&amp;"ＭＳ Ｐ明朝,標準"校舎P.&amp;P</oddFooter>
  </headerFooter>
  <rowBreaks count="3" manualBreakCount="3">
    <brk id="33" max="8" man="1"/>
    <brk id="66" max="8" man="1"/>
    <brk id="9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C92A-7A7C-4940-B723-4F7FE39FA8E1}">
  <dimension ref="A1:M1982"/>
  <sheetViews>
    <sheetView view="pageBreakPreview" workbookViewId="0"/>
  </sheetViews>
  <sheetFormatPr defaultColWidth="9" defaultRowHeight="11.25"/>
  <cols>
    <col min="1" max="1" width="6.25" style="3" customWidth="1"/>
    <col min="2" max="2" width="28.125" style="3" customWidth="1"/>
    <col min="3" max="3" width="31.25" style="3" customWidth="1"/>
    <col min="4" max="4" width="10" style="285" customWidth="1"/>
    <col min="5" max="5" width="6.25" style="4" customWidth="1"/>
    <col min="6" max="6" width="15" style="3" customWidth="1"/>
    <col min="7" max="7" width="18.75" style="3" customWidth="1"/>
    <col min="8" max="8" width="9.375" style="4" customWidth="1"/>
    <col min="9" max="9" width="6.25" style="5" customWidth="1"/>
    <col min="10" max="10" width="10.75" style="1" customWidth="1"/>
    <col min="11" max="11" width="8.375" style="1" customWidth="1"/>
    <col min="12" max="12" width="14.875" style="1" customWidth="1"/>
    <col min="13" max="16384" width="9" style="1"/>
  </cols>
  <sheetData>
    <row r="1" spans="1:12" ht="30" customHeight="1">
      <c r="A1" s="54" t="s">
        <v>0</v>
      </c>
      <c r="B1" s="55" t="s">
        <v>1</v>
      </c>
      <c r="C1" s="55" t="s">
        <v>2</v>
      </c>
      <c r="D1" s="276" t="s">
        <v>3</v>
      </c>
      <c r="E1" s="55" t="s">
        <v>4</v>
      </c>
      <c r="F1" s="55" t="s">
        <v>5</v>
      </c>
      <c r="G1" s="55" t="s">
        <v>6</v>
      </c>
      <c r="H1" s="665" t="s">
        <v>14</v>
      </c>
      <c r="I1" s="666"/>
      <c r="J1" s="304" t="s">
        <v>168</v>
      </c>
      <c r="L1" s="55" t="s">
        <v>6</v>
      </c>
    </row>
    <row r="2" spans="1:12" ht="30" customHeight="1">
      <c r="A2" s="54" t="s">
        <v>0</v>
      </c>
      <c r="B2" s="55" t="s">
        <v>1</v>
      </c>
      <c r="C2" s="55" t="s">
        <v>2</v>
      </c>
      <c r="D2" s="276" t="s">
        <v>3</v>
      </c>
      <c r="E2" s="55" t="s">
        <v>4</v>
      </c>
      <c r="F2" s="55" t="s">
        <v>5</v>
      </c>
      <c r="G2" s="55" t="s">
        <v>6</v>
      </c>
      <c r="H2" s="665" t="s">
        <v>14</v>
      </c>
      <c r="I2" s="666"/>
      <c r="J2" s="7"/>
    </row>
    <row r="3" spans="1:12" ht="15" customHeight="1">
      <c r="A3" s="56"/>
      <c r="B3" s="57"/>
      <c r="C3" s="58"/>
      <c r="D3" s="277"/>
      <c r="E3" s="59"/>
      <c r="F3" s="90"/>
      <c r="G3" s="57"/>
      <c r="H3" s="675" t="s">
        <v>26</v>
      </c>
      <c r="I3" s="676"/>
      <c r="J3" s="7"/>
    </row>
    <row r="4" spans="1:12" ht="15" customHeight="1">
      <c r="A4" s="60"/>
      <c r="B4" s="10" t="s">
        <v>187</v>
      </c>
      <c r="C4" s="33" t="s">
        <v>188</v>
      </c>
      <c r="D4" s="278"/>
      <c r="E4" s="28" t="s">
        <v>11</v>
      </c>
      <c r="F4" s="24">
        <v>510</v>
      </c>
      <c r="G4" s="24">
        <f>ROUNDDOWN(D4*F4,0)</f>
        <v>0</v>
      </c>
      <c r="H4" s="696"/>
      <c r="I4" s="697"/>
      <c r="J4" s="7"/>
    </row>
    <row r="5" spans="1:12" ht="15" customHeight="1">
      <c r="A5" s="62"/>
      <c r="B5" s="9"/>
      <c r="C5" s="25"/>
      <c r="D5" s="279"/>
      <c r="E5" s="26"/>
      <c r="F5" s="66"/>
      <c r="G5" s="9"/>
      <c r="H5" s="657" t="s">
        <v>26</v>
      </c>
      <c r="I5" s="658"/>
    </row>
    <row r="6" spans="1:12" ht="15" customHeight="1">
      <c r="A6" s="46"/>
      <c r="B6" s="10" t="s">
        <v>187</v>
      </c>
      <c r="C6" s="27" t="s">
        <v>183</v>
      </c>
      <c r="D6" s="280"/>
      <c r="E6" s="28" t="s">
        <v>11</v>
      </c>
      <c r="F6" s="10">
        <v>670</v>
      </c>
      <c r="G6" s="10">
        <f>ROUNDDOWN(D6*F6,0)</f>
        <v>0</v>
      </c>
      <c r="H6" s="696"/>
      <c r="I6" s="697"/>
    </row>
    <row r="7" spans="1:12" ht="15" customHeight="1">
      <c r="A7" s="62"/>
      <c r="B7" s="24"/>
      <c r="C7" s="31"/>
      <c r="D7" s="278"/>
      <c r="E7" s="32"/>
      <c r="F7" s="8"/>
      <c r="G7" s="24"/>
      <c r="H7" s="657" t="s">
        <v>26</v>
      </c>
      <c r="I7" s="658"/>
    </row>
    <row r="8" spans="1:12" ht="15" customHeight="1">
      <c r="A8" s="46"/>
      <c r="B8" s="10" t="s">
        <v>187</v>
      </c>
      <c r="C8" s="27" t="s">
        <v>189</v>
      </c>
      <c r="D8" s="280"/>
      <c r="E8" s="28" t="s">
        <v>11</v>
      </c>
      <c r="F8" s="11">
        <v>830</v>
      </c>
      <c r="G8" s="11">
        <f>ROUNDDOWN(D8*F8,0)</f>
        <v>0</v>
      </c>
      <c r="H8" s="731"/>
      <c r="I8" s="730"/>
    </row>
    <row r="9" spans="1:12" ht="15" customHeight="1">
      <c r="A9" s="45"/>
      <c r="B9" s="24"/>
      <c r="C9" s="31"/>
      <c r="D9" s="278"/>
      <c r="E9" s="32"/>
      <c r="F9" s="8"/>
      <c r="G9" s="24"/>
      <c r="H9" s="657" t="s">
        <v>207</v>
      </c>
      <c r="I9" s="658"/>
    </row>
    <row r="10" spans="1:12" ht="15" customHeight="1">
      <c r="A10" s="46"/>
      <c r="B10" s="11" t="s">
        <v>187</v>
      </c>
      <c r="C10" s="29" t="s">
        <v>190</v>
      </c>
      <c r="D10" s="282"/>
      <c r="E10" s="28" t="s">
        <v>11</v>
      </c>
      <c r="F10" s="11">
        <v>940</v>
      </c>
      <c r="G10" s="11">
        <f>ROUNDDOWN(D10*F10,0)</f>
        <v>0</v>
      </c>
      <c r="H10" s="677"/>
      <c r="I10" s="678"/>
    </row>
    <row r="11" spans="1:12" ht="15" customHeight="1">
      <c r="A11" s="62"/>
      <c r="B11" s="24"/>
      <c r="C11" s="31"/>
      <c r="D11" s="278"/>
      <c r="E11" s="32"/>
      <c r="F11" s="8"/>
      <c r="G11" s="24"/>
      <c r="H11" s="657" t="s">
        <v>207</v>
      </c>
      <c r="I11" s="658"/>
    </row>
    <row r="12" spans="1:12" ht="15" customHeight="1">
      <c r="A12" s="46"/>
      <c r="B12" s="11" t="s">
        <v>187</v>
      </c>
      <c r="C12" s="29" t="s">
        <v>191</v>
      </c>
      <c r="D12" s="282"/>
      <c r="E12" s="28" t="s">
        <v>11</v>
      </c>
      <c r="F12" s="11">
        <v>1190</v>
      </c>
      <c r="G12" s="10">
        <f>ROUNDDOWN(D12*F12,0)</f>
        <v>0</v>
      </c>
      <c r="H12" s="677"/>
      <c r="I12" s="678"/>
    </row>
    <row r="13" spans="1:12" ht="15" customHeight="1">
      <c r="A13" s="62"/>
      <c r="B13" s="24"/>
      <c r="C13" s="25"/>
      <c r="D13" s="279"/>
      <c r="E13" s="26"/>
      <c r="F13" s="8"/>
      <c r="G13" s="9"/>
      <c r="H13" s="657" t="s">
        <v>207</v>
      </c>
      <c r="I13" s="658"/>
    </row>
    <row r="14" spans="1:12" ht="15" customHeight="1">
      <c r="A14" s="46"/>
      <c r="B14" s="11" t="s">
        <v>187</v>
      </c>
      <c r="C14" s="29" t="s">
        <v>214</v>
      </c>
      <c r="D14" s="282"/>
      <c r="E14" s="28" t="s">
        <v>11</v>
      </c>
      <c r="F14" s="11">
        <v>1400</v>
      </c>
      <c r="G14" s="10">
        <f>ROUNDDOWN(D14*F14,0)</f>
        <v>0</v>
      </c>
      <c r="H14" s="677"/>
      <c r="I14" s="678"/>
    </row>
    <row r="15" spans="1:12" ht="15" customHeight="1">
      <c r="A15" s="45"/>
      <c r="B15" s="24"/>
      <c r="C15" s="25"/>
      <c r="D15" s="279"/>
      <c r="E15" s="26"/>
      <c r="F15" s="8"/>
      <c r="G15" s="9"/>
      <c r="H15" s="657" t="s">
        <v>207</v>
      </c>
      <c r="I15" s="658"/>
    </row>
    <row r="16" spans="1:12" ht="15" customHeight="1">
      <c r="A16" s="45"/>
      <c r="B16" s="11" t="s">
        <v>187</v>
      </c>
      <c r="C16" s="29" t="s">
        <v>215</v>
      </c>
      <c r="D16" s="282"/>
      <c r="E16" s="28" t="s">
        <v>11</v>
      </c>
      <c r="F16" s="11">
        <v>1610</v>
      </c>
      <c r="G16" s="10">
        <f>ROUNDDOWN(D16*F16,0)</f>
        <v>0</v>
      </c>
      <c r="H16" s="696"/>
      <c r="I16" s="697"/>
    </row>
    <row r="17" spans="1:9" ht="15" customHeight="1">
      <c r="A17" s="62"/>
      <c r="B17" s="24"/>
      <c r="C17" s="25"/>
      <c r="D17" s="279"/>
      <c r="E17" s="26"/>
      <c r="F17" s="36"/>
      <c r="G17" s="9"/>
      <c r="H17" s="657" t="s">
        <v>207</v>
      </c>
      <c r="I17" s="658"/>
    </row>
    <row r="18" spans="1:9" ht="15" customHeight="1">
      <c r="A18" s="46"/>
      <c r="B18" s="10" t="s">
        <v>182</v>
      </c>
      <c r="C18" s="44" t="s">
        <v>216</v>
      </c>
      <c r="D18" s="280"/>
      <c r="E18" s="28" t="s">
        <v>186</v>
      </c>
      <c r="F18" s="10">
        <v>3520</v>
      </c>
      <c r="G18" s="10">
        <f>ROUNDDOWN(D18*F18,0)</f>
        <v>0</v>
      </c>
      <c r="H18" s="696"/>
      <c r="I18" s="697"/>
    </row>
    <row r="19" spans="1:9" ht="15" customHeight="1">
      <c r="A19" s="62"/>
      <c r="B19" s="9"/>
      <c r="C19" s="31"/>
      <c r="D19" s="279"/>
      <c r="E19" s="32"/>
      <c r="F19" s="36"/>
      <c r="G19" s="9"/>
      <c r="H19" s="657" t="s">
        <v>207</v>
      </c>
      <c r="I19" s="658"/>
    </row>
    <row r="20" spans="1:9" ht="15" customHeight="1">
      <c r="A20" s="48"/>
      <c r="B20" s="10" t="s">
        <v>182</v>
      </c>
      <c r="C20" s="44" t="s">
        <v>217</v>
      </c>
      <c r="D20" s="280"/>
      <c r="E20" s="28" t="s">
        <v>186</v>
      </c>
      <c r="F20" s="10">
        <v>4020</v>
      </c>
      <c r="G20" s="10">
        <f>ROUNDDOWN(D20*F20,0)</f>
        <v>0</v>
      </c>
      <c r="H20" s="696"/>
      <c r="I20" s="697"/>
    </row>
    <row r="21" spans="1:9" ht="15" customHeight="1">
      <c r="A21" s="62"/>
      <c r="B21" s="24"/>
      <c r="C21" s="25"/>
      <c r="D21" s="279"/>
      <c r="E21" s="26"/>
      <c r="F21" s="36"/>
      <c r="G21" s="9"/>
      <c r="H21" s="657" t="s">
        <v>25</v>
      </c>
      <c r="I21" s="658"/>
    </row>
    <row r="22" spans="1:9" ht="15" customHeight="1">
      <c r="A22" s="48"/>
      <c r="B22" s="10" t="s">
        <v>182</v>
      </c>
      <c r="C22" s="39" t="s">
        <v>218</v>
      </c>
      <c r="D22" s="280"/>
      <c r="E22" s="28" t="s">
        <v>186</v>
      </c>
      <c r="F22" s="10">
        <v>2540</v>
      </c>
      <c r="G22" s="10">
        <f>ROUNDDOWN(D22*F22,0)</f>
        <v>0</v>
      </c>
      <c r="H22" s="696"/>
      <c r="I22" s="697"/>
    </row>
    <row r="23" spans="1:9" ht="15" customHeight="1">
      <c r="A23" s="47"/>
      <c r="B23" s="24"/>
      <c r="C23" s="25"/>
      <c r="D23" s="279"/>
      <c r="E23" s="26"/>
      <c r="F23" s="36"/>
      <c r="G23" s="9"/>
      <c r="H23" s="657" t="s">
        <v>25</v>
      </c>
      <c r="I23" s="658"/>
    </row>
    <row r="24" spans="1:9" ht="15" customHeight="1">
      <c r="A24" s="48"/>
      <c r="B24" s="24" t="s">
        <v>182</v>
      </c>
      <c r="C24" s="39" t="s">
        <v>219</v>
      </c>
      <c r="D24" s="280"/>
      <c r="E24" s="28" t="s">
        <v>186</v>
      </c>
      <c r="F24" s="10">
        <v>6180</v>
      </c>
      <c r="G24" s="10">
        <f>ROUNDDOWN(D24*F24,0)</f>
        <v>0</v>
      </c>
      <c r="H24" s="696"/>
      <c r="I24" s="697"/>
    </row>
    <row r="25" spans="1:9" ht="15" customHeight="1">
      <c r="A25" s="47"/>
      <c r="B25" s="9"/>
      <c r="C25" s="25"/>
      <c r="D25" s="279"/>
      <c r="E25" s="26"/>
      <c r="F25" s="66"/>
      <c r="G25" s="9"/>
      <c r="H25" s="657" t="s">
        <v>207</v>
      </c>
      <c r="I25" s="658"/>
    </row>
    <row r="26" spans="1:9" ht="15" customHeight="1">
      <c r="A26" s="48"/>
      <c r="B26" s="51" t="s">
        <v>187</v>
      </c>
      <c r="C26" s="29" t="s">
        <v>215</v>
      </c>
      <c r="D26" s="282"/>
      <c r="E26" s="28" t="s">
        <v>11</v>
      </c>
      <c r="F26" s="11">
        <v>1610</v>
      </c>
      <c r="G26" s="10">
        <f>ROUNDDOWN(D26*F26,0)</f>
        <v>0</v>
      </c>
      <c r="H26" s="696"/>
      <c r="I26" s="697"/>
    </row>
    <row r="27" spans="1:9" ht="15" customHeight="1">
      <c r="A27" s="62"/>
      <c r="B27" s="9"/>
      <c r="C27" s="25"/>
      <c r="D27" s="279"/>
      <c r="E27" s="26"/>
      <c r="F27" s="9"/>
      <c r="G27" s="9"/>
      <c r="H27" s="657" t="s">
        <v>207</v>
      </c>
      <c r="I27" s="658"/>
    </row>
    <row r="28" spans="1:9" ht="15" customHeight="1">
      <c r="A28" s="46"/>
      <c r="B28" s="24" t="s">
        <v>182</v>
      </c>
      <c r="C28" s="44" t="s">
        <v>216</v>
      </c>
      <c r="D28" s="280"/>
      <c r="E28" s="28" t="s">
        <v>186</v>
      </c>
      <c r="F28" s="10">
        <v>3520</v>
      </c>
      <c r="G28" s="10">
        <f>ROUNDDOWN(D28*F28,0)</f>
        <v>0</v>
      </c>
      <c r="H28" s="696"/>
      <c r="I28" s="697"/>
    </row>
    <row r="29" spans="1:9" ht="15" customHeight="1">
      <c r="A29" s="62"/>
      <c r="B29" s="9"/>
      <c r="C29" s="25"/>
      <c r="D29" s="279"/>
      <c r="E29" s="26"/>
      <c r="F29" s="9"/>
      <c r="G29" s="9"/>
      <c r="H29" s="657" t="s">
        <v>207</v>
      </c>
      <c r="I29" s="658"/>
    </row>
    <row r="30" spans="1:9" ht="15" customHeight="1">
      <c r="A30" s="46"/>
      <c r="B30" s="24" t="s">
        <v>182</v>
      </c>
      <c r="C30" s="44" t="s">
        <v>217</v>
      </c>
      <c r="D30" s="280"/>
      <c r="E30" s="28" t="s">
        <v>186</v>
      </c>
      <c r="F30" s="10">
        <v>4020</v>
      </c>
      <c r="G30" s="10">
        <f>ROUNDDOWN(D30*F30,0)</f>
        <v>0</v>
      </c>
      <c r="H30" s="696"/>
      <c r="I30" s="697"/>
    </row>
    <row r="31" spans="1:9" ht="15" customHeight="1">
      <c r="A31" s="62"/>
      <c r="B31" s="9"/>
      <c r="C31" s="25"/>
      <c r="D31" s="279"/>
      <c r="E31" s="26"/>
      <c r="F31" s="24"/>
      <c r="G31" s="24"/>
      <c r="H31" s="657" t="s">
        <v>25</v>
      </c>
      <c r="I31" s="658"/>
    </row>
    <row r="32" spans="1:9" ht="15" customHeight="1">
      <c r="A32" s="46"/>
      <c r="B32" s="24" t="s">
        <v>182</v>
      </c>
      <c r="C32" s="39" t="s">
        <v>218</v>
      </c>
      <c r="D32" s="280"/>
      <c r="E32" s="28" t="s">
        <v>186</v>
      </c>
      <c r="F32" s="10">
        <v>2540</v>
      </c>
      <c r="G32" s="10">
        <f>ROUNDDOWN(D32*F32,0)</f>
        <v>0</v>
      </c>
      <c r="H32" s="696"/>
      <c r="I32" s="697"/>
    </row>
    <row r="33" spans="1:10" ht="15" customHeight="1">
      <c r="A33" s="45"/>
      <c r="B33" s="9"/>
      <c r="C33" s="31"/>
      <c r="D33" s="279"/>
      <c r="E33" s="26"/>
      <c r="F33" s="9"/>
      <c r="G33" s="9"/>
      <c r="H33" s="657" t="s">
        <v>25</v>
      </c>
      <c r="I33" s="658"/>
    </row>
    <row r="34" spans="1:10" ht="15" customHeight="1">
      <c r="A34" s="68"/>
      <c r="B34" s="14" t="s">
        <v>182</v>
      </c>
      <c r="C34" s="114" t="s">
        <v>219</v>
      </c>
      <c r="D34" s="281"/>
      <c r="E34" s="35" t="s">
        <v>186</v>
      </c>
      <c r="F34" s="14">
        <v>6180</v>
      </c>
      <c r="G34" s="14">
        <f>ROUNDDOWN(D34*F34,0)</f>
        <v>0</v>
      </c>
      <c r="H34" s="739"/>
      <c r="I34" s="740"/>
    </row>
    <row r="35" spans="1:10" ht="30" customHeight="1">
      <c r="A35" s="54" t="s">
        <v>0</v>
      </c>
      <c r="B35" s="55" t="s">
        <v>1</v>
      </c>
      <c r="C35" s="55" t="s">
        <v>2</v>
      </c>
      <c r="D35" s="276" t="s">
        <v>3</v>
      </c>
      <c r="E35" s="55" t="s">
        <v>4</v>
      </c>
      <c r="F35" s="55" t="s">
        <v>5</v>
      </c>
      <c r="G35" s="55" t="s">
        <v>6</v>
      </c>
      <c r="H35" s="665" t="s">
        <v>14</v>
      </c>
      <c r="I35" s="666"/>
      <c r="J35" s="7"/>
    </row>
    <row r="36" spans="1:10" ht="15" customHeight="1">
      <c r="A36" s="56"/>
      <c r="B36" s="57"/>
      <c r="C36" s="58"/>
      <c r="D36" s="277"/>
      <c r="E36" s="59"/>
      <c r="F36" s="90"/>
      <c r="G36" s="57"/>
      <c r="H36" s="675" t="s">
        <v>207</v>
      </c>
      <c r="I36" s="676"/>
    </row>
    <row r="37" spans="1:10" ht="15" customHeight="1">
      <c r="A37" s="60"/>
      <c r="B37" s="11" t="s">
        <v>187</v>
      </c>
      <c r="C37" s="83" t="s">
        <v>227</v>
      </c>
      <c r="D37" s="283"/>
      <c r="E37" s="32" t="s">
        <v>11</v>
      </c>
      <c r="F37" s="51">
        <v>1030</v>
      </c>
      <c r="G37" s="24">
        <f>ROUNDDOWN(D37*F37,0)</f>
        <v>0</v>
      </c>
      <c r="H37" s="677"/>
      <c r="I37" s="678"/>
    </row>
    <row r="38" spans="1:10" ht="15" customHeight="1">
      <c r="A38" s="62"/>
      <c r="B38" s="9"/>
      <c r="C38" s="25"/>
      <c r="D38" s="279"/>
      <c r="E38" s="26"/>
      <c r="F38" s="9"/>
      <c r="G38" s="9"/>
      <c r="H38" s="657" t="s">
        <v>25</v>
      </c>
      <c r="I38" s="658"/>
    </row>
    <row r="39" spans="1:10" ht="15" customHeight="1">
      <c r="A39" s="46"/>
      <c r="B39" s="10" t="s">
        <v>182</v>
      </c>
      <c r="C39" s="39" t="s">
        <v>228</v>
      </c>
      <c r="D39" s="280"/>
      <c r="E39" s="28" t="s">
        <v>186</v>
      </c>
      <c r="F39" s="10">
        <v>1900</v>
      </c>
      <c r="G39" s="10">
        <f>ROUNDDOWN(D39*F39,0)</f>
        <v>0</v>
      </c>
      <c r="H39" s="696"/>
      <c r="I39" s="697"/>
      <c r="J39" s="6"/>
    </row>
    <row r="40" spans="1:10" ht="15" customHeight="1">
      <c r="A40" s="45"/>
      <c r="B40" s="24"/>
      <c r="C40" s="31"/>
      <c r="D40" s="278"/>
      <c r="E40" s="26"/>
      <c r="F40" s="36"/>
      <c r="G40" s="24"/>
      <c r="H40" s="657" t="s">
        <v>25</v>
      </c>
      <c r="I40" s="658"/>
    </row>
    <row r="41" spans="1:10" ht="15" customHeight="1">
      <c r="A41" s="46"/>
      <c r="B41" s="10" t="s">
        <v>182</v>
      </c>
      <c r="C41" s="39" t="s">
        <v>229</v>
      </c>
      <c r="D41" s="280"/>
      <c r="E41" s="28" t="s">
        <v>186</v>
      </c>
      <c r="F41" s="10">
        <v>3190</v>
      </c>
      <c r="G41" s="10">
        <f>ROUNDDOWN(D41*F41,0)</f>
        <v>0</v>
      </c>
      <c r="H41" s="696"/>
      <c r="I41" s="697"/>
      <c r="J41" s="6"/>
    </row>
    <row r="42" spans="1:10" ht="15" customHeight="1">
      <c r="A42" s="62"/>
      <c r="B42" s="24"/>
      <c r="C42" s="31"/>
      <c r="D42" s="278"/>
      <c r="E42" s="26"/>
      <c r="F42" s="36"/>
      <c r="G42" s="24"/>
      <c r="H42" s="657"/>
      <c r="I42" s="658"/>
    </row>
    <row r="43" spans="1:10" ht="15" customHeight="1">
      <c r="A43" s="46"/>
      <c r="B43" s="10"/>
      <c r="C43" s="44"/>
      <c r="D43" s="280"/>
      <c r="E43" s="28"/>
      <c r="F43" s="10"/>
      <c r="G43" s="10"/>
      <c r="H43" s="696"/>
      <c r="I43" s="697"/>
      <c r="J43" s="6"/>
    </row>
    <row r="44" spans="1:10" ht="15" customHeight="1">
      <c r="A44" s="62"/>
      <c r="B44" s="24"/>
      <c r="C44" s="25"/>
      <c r="D44" s="298"/>
      <c r="E44" s="26"/>
      <c r="F44" s="36"/>
      <c r="G44" s="9"/>
      <c r="H44" s="657" t="s">
        <v>205</v>
      </c>
      <c r="I44" s="658"/>
    </row>
    <row r="45" spans="1:10" ht="15" customHeight="1">
      <c r="A45" s="46"/>
      <c r="B45" s="10" t="s">
        <v>192</v>
      </c>
      <c r="C45" s="44" t="s">
        <v>193</v>
      </c>
      <c r="D45" s="297"/>
      <c r="E45" s="28" t="s">
        <v>185</v>
      </c>
      <c r="F45" s="10">
        <v>1550</v>
      </c>
      <c r="G45" s="10">
        <f>ROUNDDOWN(D45*F45,0)</f>
        <v>0</v>
      </c>
      <c r="H45" s="677"/>
      <c r="I45" s="678"/>
    </row>
    <row r="46" spans="1:10" ht="15" customHeight="1">
      <c r="A46" s="45"/>
      <c r="B46" s="9"/>
      <c r="C46" s="25"/>
      <c r="D46" s="298"/>
      <c r="E46" s="26"/>
      <c r="F46" s="36"/>
      <c r="G46" s="9"/>
      <c r="H46" s="657" t="s">
        <v>206</v>
      </c>
      <c r="I46" s="658"/>
    </row>
    <row r="47" spans="1:10" ht="15" customHeight="1">
      <c r="A47" s="45"/>
      <c r="B47" s="10" t="s">
        <v>192</v>
      </c>
      <c r="C47" s="44" t="s">
        <v>194</v>
      </c>
      <c r="D47" s="297"/>
      <c r="E47" s="28" t="s">
        <v>185</v>
      </c>
      <c r="F47" s="10">
        <v>2740</v>
      </c>
      <c r="G47" s="10">
        <f>ROUNDDOWN(D47*F47,0)</f>
        <v>0</v>
      </c>
      <c r="H47" s="677"/>
      <c r="I47" s="678"/>
    </row>
    <row r="48" spans="1:10" ht="15" customHeight="1">
      <c r="A48" s="62"/>
      <c r="B48" s="9"/>
      <c r="C48" s="25"/>
      <c r="D48" s="298"/>
      <c r="E48" s="26"/>
      <c r="F48" s="36"/>
      <c r="G48" s="9"/>
      <c r="H48" s="657" t="s">
        <v>206</v>
      </c>
      <c r="I48" s="658"/>
    </row>
    <row r="49" spans="1:9" ht="15" customHeight="1">
      <c r="A49" s="46"/>
      <c r="B49" s="10" t="s">
        <v>192</v>
      </c>
      <c r="C49" s="44" t="s">
        <v>195</v>
      </c>
      <c r="D49" s="297"/>
      <c r="E49" s="28" t="s">
        <v>185</v>
      </c>
      <c r="F49" s="10">
        <v>2780</v>
      </c>
      <c r="G49" s="10">
        <f>ROUNDDOWN(D49*F49,0)</f>
        <v>0</v>
      </c>
      <c r="H49" s="677"/>
      <c r="I49" s="678"/>
    </row>
    <row r="50" spans="1:9" ht="15" customHeight="1">
      <c r="A50" s="62"/>
      <c r="B50" s="9"/>
      <c r="C50" s="63"/>
      <c r="D50" s="279"/>
      <c r="E50" s="32"/>
      <c r="F50" s="36"/>
      <c r="G50" s="9"/>
      <c r="H50" s="657" t="s">
        <v>22</v>
      </c>
      <c r="I50" s="658"/>
    </row>
    <row r="51" spans="1:9" ht="15" customHeight="1">
      <c r="A51" s="48"/>
      <c r="B51" s="10" t="s">
        <v>196</v>
      </c>
      <c r="C51" s="65" t="s">
        <v>197</v>
      </c>
      <c r="D51" s="297"/>
      <c r="E51" s="28" t="s">
        <v>185</v>
      </c>
      <c r="F51" s="10">
        <v>1670</v>
      </c>
      <c r="G51" s="10">
        <f>ROUNDDOWN(D51*F51,0)</f>
        <v>0</v>
      </c>
      <c r="H51" s="677"/>
      <c r="I51" s="678"/>
    </row>
    <row r="52" spans="1:9" ht="15" customHeight="1">
      <c r="A52" s="62"/>
      <c r="B52" s="9"/>
      <c r="C52" s="25"/>
      <c r="D52" s="279"/>
      <c r="E52" s="26"/>
      <c r="F52" s="66"/>
      <c r="G52" s="24"/>
      <c r="H52" s="669" t="s">
        <v>23</v>
      </c>
      <c r="I52" s="670"/>
    </row>
    <row r="53" spans="1:9" ht="15" customHeight="1">
      <c r="A53" s="48"/>
      <c r="B53" s="10" t="s">
        <v>198</v>
      </c>
      <c r="C53" s="27" t="s">
        <v>199</v>
      </c>
      <c r="D53" s="280"/>
      <c r="E53" s="28" t="s">
        <v>185</v>
      </c>
      <c r="F53" s="81">
        <v>750</v>
      </c>
      <c r="G53" s="10">
        <f>ROUNDDOWN(D53*F53,0)</f>
        <v>0</v>
      </c>
      <c r="H53" s="696"/>
      <c r="I53" s="697"/>
    </row>
    <row r="54" spans="1:9" ht="15" customHeight="1">
      <c r="A54" s="47"/>
      <c r="B54" s="9"/>
      <c r="C54" s="25"/>
      <c r="D54" s="279"/>
      <c r="E54" s="26"/>
      <c r="F54" s="9"/>
      <c r="G54" s="9"/>
      <c r="H54" s="661"/>
      <c r="I54" s="662"/>
    </row>
    <row r="55" spans="1:9" ht="15" customHeight="1">
      <c r="A55" s="48"/>
      <c r="B55" s="24" t="s">
        <v>198</v>
      </c>
      <c r="C55" s="27" t="s">
        <v>220</v>
      </c>
      <c r="D55" s="347"/>
      <c r="E55" s="28" t="s">
        <v>200</v>
      </c>
      <c r="F55" s="10"/>
      <c r="G55" s="10">
        <f t="shared" ref="G55:G63" si="0">ROUNDDOWN(D55*F55,0)</f>
        <v>0</v>
      </c>
      <c r="H55" s="659"/>
      <c r="I55" s="660"/>
    </row>
    <row r="56" spans="1:9" ht="15" customHeight="1">
      <c r="A56" s="62"/>
      <c r="B56" s="9"/>
      <c r="C56" s="25"/>
      <c r="D56" s="279"/>
      <c r="E56" s="26"/>
      <c r="F56" s="9"/>
      <c r="G56" s="9"/>
      <c r="H56" s="661"/>
      <c r="I56" s="662"/>
    </row>
    <row r="57" spans="1:9" ht="15" customHeight="1">
      <c r="A57" s="46"/>
      <c r="B57" s="24" t="s">
        <v>198</v>
      </c>
      <c r="C57" s="27" t="s">
        <v>221</v>
      </c>
      <c r="D57" s="347"/>
      <c r="E57" s="28" t="s">
        <v>200</v>
      </c>
      <c r="F57" s="10"/>
      <c r="G57" s="10">
        <f t="shared" si="0"/>
        <v>0</v>
      </c>
      <c r="H57" s="659"/>
      <c r="I57" s="660"/>
    </row>
    <row r="58" spans="1:9" ht="15" customHeight="1">
      <c r="A58" s="62"/>
      <c r="B58" s="9"/>
      <c r="C58" s="25"/>
      <c r="D58" s="279"/>
      <c r="E58" s="26"/>
      <c r="F58" s="66"/>
      <c r="G58" s="9"/>
      <c r="H58" s="657" t="s">
        <v>230</v>
      </c>
      <c r="I58" s="658"/>
    </row>
    <row r="59" spans="1:9" ht="15" customHeight="1">
      <c r="A59" s="46"/>
      <c r="B59" s="10" t="s">
        <v>198</v>
      </c>
      <c r="C59" s="27" t="s">
        <v>220</v>
      </c>
      <c r="D59" s="347"/>
      <c r="E59" s="28" t="s">
        <v>200</v>
      </c>
      <c r="F59" s="10">
        <v>24700</v>
      </c>
      <c r="G59" s="10">
        <f>ROUNDDOWN(D59*F59,0)</f>
        <v>0</v>
      </c>
      <c r="H59" s="659"/>
      <c r="I59" s="660"/>
    </row>
    <row r="60" spans="1:9" ht="15" customHeight="1">
      <c r="A60" s="62"/>
      <c r="B60" s="42"/>
      <c r="C60" s="43"/>
      <c r="D60" s="278"/>
      <c r="E60" s="32"/>
      <c r="F60" s="24"/>
      <c r="G60" s="24"/>
      <c r="H60" s="661"/>
      <c r="I60" s="662"/>
    </row>
    <row r="61" spans="1:9" ht="15" customHeight="1">
      <c r="A61" s="46"/>
      <c r="B61" s="24"/>
      <c r="C61" s="44"/>
      <c r="D61" s="278"/>
      <c r="E61" s="28"/>
      <c r="F61" s="10"/>
      <c r="G61" s="10">
        <f t="shared" si="0"/>
        <v>0</v>
      </c>
      <c r="H61" s="659"/>
      <c r="I61" s="660"/>
    </row>
    <row r="62" spans="1:9" ht="15" customHeight="1">
      <c r="A62" s="45"/>
      <c r="B62" s="9"/>
      <c r="C62" s="63"/>
      <c r="D62" s="279"/>
      <c r="E62" s="26"/>
      <c r="F62" s="9"/>
      <c r="G62" s="9"/>
      <c r="H62" s="661"/>
      <c r="I62" s="662"/>
    </row>
    <row r="63" spans="1:9" ht="15" customHeight="1">
      <c r="A63" s="45"/>
      <c r="B63" s="10"/>
      <c r="C63" s="65"/>
      <c r="D63" s="278"/>
      <c r="E63" s="28"/>
      <c r="F63" s="10"/>
      <c r="G63" s="10">
        <f t="shared" si="0"/>
        <v>0</v>
      </c>
      <c r="H63" s="659"/>
      <c r="I63" s="660"/>
    </row>
    <row r="64" spans="1:9" ht="15" customHeight="1">
      <c r="A64" s="62"/>
      <c r="B64" s="9"/>
      <c r="C64" s="25"/>
      <c r="D64" s="279"/>
      <c r="E64" s="21"/>
      <c r="F64" s="66"/>
      <c r="G64" s="67"/>
      <c r="H64" s="661"/>
      <c r="I64" s="662"/>
    </row>
    <row r="65" spans="1:10" ht="15" customHeight="1">
      <c r="A65" s="46"/>
      <c r="B65" s="28" t="s">
        <v>12</v>
      </c>
      <c r="C65" s="44"/>
      <c r="D65" s="280"/>
      <c r="E65" s="17"/>
      <c r="F65" s="10"/>
      <c r="G65" s="76">
        <f>SUM(G2:G63)</f>
        <v>0</v>
      </c>
      <c r="H65" s="659"/>
      <c r="I65" s="660"/>
    </row>
    <row r="66" spans="1:10" ht="15" customHeight="1">
      <c r="A66" s="62"/>
      <c r="B66" s="9"/>
      <c r="C66" s="25"/>
      <c r="D66" s="279"/>
      <c r="E66" s="21"/>
      <c r="F66" s="66"/>
      <c r="G66" s="67"/>
      <c r="H66" s="661"/>
      <c r="I66" s="662"/>
    </row>
    <row r="67" spans="1:10" ht="15" customHeight="1">
      <c r="A67" s="68"/>
      <c r="B67" s="35"/>
      <c r="C67" s="69"/>
      <c r="D67" s="281"/>
      <c r="E67" s="19"/>
      <c r="F67" s="14"/>
      <c r="G67" s="70"/>
      <c r="H67" s="663"/>
      <c r="I67" s="664"/>
    </row>
    <row r="68" spans="1:10" ht="30" customHeight="1">
      <c r="A68" s="54" t="s">
        <v>0</v>
      </c>
      <c r="B68" s="55" t="s">
        <v>1</v>
      </c>
      <c r="C68" s="55" t="s">
        <v>2</v>
      </c>
      <c r="D68" s="276" t="s">
        <v>3</v>
      </c>
      <c r="E68" s="55" t="s">
        <v>4</v>
      </c>
      <c r="F68" s="55" t="s">
        <v>5</v>
      </c>
      <c r="G68" s="55" t="s">
        <v>6</v>
      </c>
      <c r="H68" s="665" t="s">
        <v>14</v>
      </c>
      <c r="I68" s="666"/>
      <c r="J68" s="7"/>
    </row>
    <row r="69" spans="1:10" ht="15" customHeight="1">
      <c r="A69" s="56"/>
      <c r="B69" s="57"/>
      <c r="C69" s="58"/>
      <c r="D69" s="277"/>
      <c r="E69" s="59"/>
      <c r="F69" s="90"/>
      <c r="G69" s="57"/>
      <c r="H69" s="675" t="s">
        <v>208</v>
      </c>
      <c r="I69" s="676"/>
    </row>
    <row r="70" spans="1:10" ht="15" customHeight="1">
      <c r="A70" s="60"/>
      <c r="B70" s="10" t="s">
        <v>179</v>
      </c>
      <c r="C70" s="31" t="s">
        <v>210</v>
      </c>
      <c r="D70" s="278"/>
      <c r="E70" s="32" t="s">
        <v>186</v>
      </c>
      <c r="F70" s="24">
        <v>260</v>
      </c>
      <c r="G70" s="24">
        <f>ROUNDDOWN(D70*F70,0)</f>
        <v>0</v>
      </c>
      <c r="H70" s="659"/>
      <c r="I70" s="660"/>
    </row>
    <row r="71" spans="1:10" ht="15" customHeight="1">
      <c r="A71" s="62"/>
      <c r="B71" s="9"/>
      <c r="C71" s="25"/>
      <c r="D71" s="279"/>
      <c r="E71" s="26"/>
      <c r="F71" s="66"/>
      <c r="G71" s="9"/>
      <c r="H71" s="657" t="s">
        <v>208</v>
      </c>
      <c r="I71" s="658"/>
    </row>
    <row r="72" spans="1:10" ht="15" customHeight="1">
      <c r="A72" s="46"/>
      <c r="B72" s="10" t="s">
        <v>179</v>
      </c>
      <c r="C72" s="44" t="s">
        <v>211</v>
      </c>
      <c r="D72" s="280"/>
      <c r="E72" s="28" t="s">
        <v>186</v>
      </c>
      <c r="F72" s="10">
        <v>340</v>
      </c>
      <c r="G72" s="10">
        <f>ROUNDDOWN(D72*F72,0)</f>
        <v>0</v>
      </c>
      <c r="H72" s="677"/>
      <c r="I72" s="678"/>
      <c r="J72" s="6"/>
    </row>
    <row r="73" spans="1:10" ht="15" customHeight="1">
      <c r="A73" s="45"/>
      <c r="B73" s="24"/>
      <c r="C73" s="31"/>
      <c r="D73" s="278"/>
      <c r="E73" s="32"/>
      <c r="F73" s="8"/>
      <c r="G73" s="24"/>
      <c r="H73" s="657" t="s">
        <v>208</v>
      </c>
      <c r="I73" s="658"/>
    </row>
    <row r="74" spans="1:10" ht="15" customHeight="1">
      <c r="A74" s="77"/>
      <c r="B74" s="10" t="s">
        <v>179</v>
      </c>
      <c r="C74" s="44" t="s">
        <v>212</v>
      </c>
      <c r="D74" s="280"/>
      <c r="E74" s="28" t="s">
        <v>186</v>
      </c>
      <c r="F74" s="10">
        <v>400</v>
      </c>
      <c r="G74" s="10">
        <f>ROUNDDOWN(D74*F74,0)</f>
        <v>0</v>
      </c>
      <c r="H74" s="677"/>
      <c r="I74" s="678"/>
      <c r="J74" s="6"/>
    </row>
    <row r="75" spans="1:10" ht="15" customHeight="1">
      <c r="A75" s="45"/>
      <c r="B75" s="24"/>
      <c r="C75" s="31"/>
      <c r="D75" s="278"/>
      <c r="E75" s="32"/>
      <c r="F75" s="8"/>
      <c r="G75" s="24"/>
      <c r="H75" s="657" t="s">
        <v>208</v>
      </c>
      <c r="I75" s="658"/>
    </row>
    <row r="76" spans="1:10" ht="15" customHeight="1">
      <c r="A76" s="77"/>
      <c r="B76" s="10" t="s">
        <v>179</v>
      </c>
      <c r="C76" s="44" t="s">
        <v>213</v>
      </c>
      <c r="D76" s="280"/>
      <c r="E76" s="28" t="s">
        <v>186</v>
      </c>
      <c r="F76" s="10">
        <v>560</v>
      </c>
      <c r="G76" s="10">
        <f>ROUNDDOWN(D76*F76,0)</f>
        <v>0</v>
      </c>
      <c r="H76" s="677"/>
      <c r="I76" s="678"/>
      <c r="J76" s="6"/>
    </row>
    <row r="77" spans="1:10" ht="15" customHeight="1">
      <c r="A77" s="62"/>
      <c r="B77" s="9"/>
      <c r="C77" s="25"/>
      <c r="D77" s="279"/>
      <c r="E77" s="21"/>
      <c r="F77" s="66"/>
      <c r="G77" s="67"/>
      <c r="H77" s="657" t="s">
        <v>208</v>
      </c>
      <c r="I77" s="658"/>
    </row>
    <row r="78" spans="1:10" ht="15" customHeight="1">
      <c r="A78" s="46"/>
      <c r="B78" s="10" t="s">
        <v>179</v>
      </c>
      <c r="C78" s="44" t="s">
        <v>201</v>
      </c>
      <c r="D78" s="280"/>
      <c r="E78" s="17" t="s">
        <v>186</v>
      </c>
      <c r="F78" s="10">
        <v>240</v>
      </c>
      <c r="G78" s="76">
        <f>ROUNDDOWN(D78*F78,0)</f>
        <v>0</v>
      </c>
      <c r="H78" s="659"/>
      <c r="I78" s="660"/>
    </row>
    <row r="79" spans="1:10" ht="15" customHeight="1">
      <c r="A79" s="45"/>
      <c r="B79" s="9"/>
      <c r="C79" s="25"/>
      <c r="D79" s="279"/>
      <c r="E79" s="32"/>
      <c r="F79" s="8"/>
      <c r="G79" s="9"/>
      <c r="H79" s="657" t="s">
        <v>209</v>
      </c>
      <c r="I79" s="658"/>
    </row>
    <row r="80" spans="1:10" ht="15" customHeight="1">
      <c r="A80" s="45"/>
      <c r="B80" s="64" t="s">
        <v>180</v>
      </c>
      <c r="C80" s="44" t="s">
        <v>202</v>
      </c>
      <c r="D80" s="280"/>
      <c r="E80" s="28" t="s">
        <v>186</v>
      </c>
      <c r="F80" s="10">
        <v>680</v>
      </c>
      <c r="G80" s="10">
        <f>ROUNDDOWN(D80*F80,0)</f>
        <v>0</v>
      </c>
      <c r="H80" s="659"/>
      <c r="I80" s="660"/>
    </row>
    <row r="81" spans="1:9" ht="15" customHeight="1">
      <c r="A81" s="62"/>
      <c r="B81" s="9"/>
      <c r="C81" s="25"/>
      <c r="D81" s="279"/>
      <c r="E81" s="32"/>
      <c r="F81" s="36"/>
      <c r="G81" s="9"/>
      <c r="H81" s="657" t="s">
        <v>209</v>
      </c>
      <c r="I81" s="658"/>
    </row>
    <row r="82" spans="1:9" ht="15" customHeight="1">
      <c r="A82" s="46"/>
      <c r="B82" s="61" t="s">
        <v>180</v>
      </c>
      <c r="C82" s="44" t="s">
        <v>203</v>
      </c>
      <c r="D82" s="280"/>
      <c r="E82" s="28" t="s">
        <v>11</v>
      </c>
      <c r="F82" s="10">
        <v>510</v>
      </c>
      <c r="G82" s="10">
        <f>ROUNDDOWN(D82*F82,0)</f>
        <v>0</v>
      </c>
      <c r="H82" s="731"/>
      <c r="I82" s="730"/>
    </row>
    <row r="83" spans="1:9" ht="15" customHeight="1">
      <c r="A83" s="62"/>
      <c r="B83" s="348"/>
      <c r="C83" s="31"/>
      <c r="D83" s="279"/>
      <c r="E83" s="32"/>
      <c r="F83" s="36"/>
      <c r="G83" s="9"/>
      <c r="H83" s="657" t="s">
        <v>209</v>
      </c>
      <c r="I83" s="658"/>
    </row>
    <row r="84" spans="1:9" ht="15" customHeight="1">
      <c r="A84" s="48"/>
      <c r="B84" s="61" t="s">
        <v>180</v>
      </c>
      <c r="C84" s="44" t="s">
        <v>204</v>
      </c>
      <c r="D84" s="280"/>
      <c r="E84" s="28" t="s">
        <v>11</v>
      </c>
      <c r="F84" s="10">
        <v>550</v>
      </c>
      <c r="G84" s="10">
        <f>ROUNDDOWN(D84*F84,0)</f>
        <v>0</v>
      </c>
      <c r="H84" s="71"/>
      <c r="I84" s="72"/>
    </row>
    <row r="85" spans="1:9" ht="15" customHeight="1">
      <c r="A85" s="62"/>
      <c r="B85" s="24"/>
      <c r="C85" s="25"/>
      <c r="D85" s="279"/>
      <c r="E85" s="32"/>
      <c r="F85" s="8"/>
      <c r="G85" s="9"/>
      <c r="H85" s="657" t="s">
        <v>208</v>
      </c>
      <c r="I85" s="658"/>
    </row>
    <row r="86" spans="1:9" ht="15" customHeight="1">
      <c r="A86" s="48"/>
      <c r="B86" s="10" t="s">
        <v>179</v>
      </c>
      <c r="C86" s="31" t="s">
        <v>239</v>
      </c>
      <c r="D86" s="278"/>
      <c r="E86" s="28" t="s">
        <v>186</v>
      </c>
      <c r="F86" s="24">
        <v>1160</v>
      </c>
      <c r="G86" s="10">
        <f>ROUNDDOWN(D86*F86,0)</f>
        <v>0</v>
      </c>
      <c r="H86" s="677"/>
      <c r="I86" s="678"/>
    </row>
    <row r="87" spans="1:9" ht="15" customHeight="1">
      <c r="A87" s="47"/>
      <c r="B87" s="9"/>
      <c r="C87" s="25"/>
      <c r="D87" s="279"/>
      <c r="E87" s="32"/>
      <c r="F87" s="66"/>
      <c r="G87" s="9"/>
      <c r="H87" s="657" t="s">
        <v>208</v>
      </c>
      <c r="I87" s="658"/>
    </row>
    <row r="88" spans="1:9" ht="15" customHeight="1">
      <c r="A88" s="48"/>
      <c r="B88" s="24" t="s">
        <v>179</v>
      </c>
      <c r="C88" s="44" t="s">
        <v>240</v>
      </c>
      <c r="D88" s="280"/>
      <c r="E88" s="28" t="s">
        <v>186</v>
      </c>
      <c r="F88" s="10">
        <v>1680</v>
      </c>
      <c r="G88" s="10">
        <f>ROUNDDOWN(D88*F88,0)</f>
        <v>0</v>
      </c>
      <c r="H88" s="677"/>
      <c r="I88" s="678"/>
    </row>
    <row r="89" spans="1:9" ht="15" customHeight="1">
      <c r="A89" s="62"/>
      <c r="B89" s="9"/>
      <c r="C89" s="25"/>
      <c r="D89" s="279"/>
      <c r="E89" s="32"/>
      <c r="F89" s="9"/>
      <c r="G89" s="9"/>
      <c r="H89" s="657" t="s">
        <v>243</v>
      </c>
      <c r="I89" s="658"/>
    </row>
    <row r="90" spans="1:9" ht="15" customHeight="1">
      <c r="A90" s="46"/>
      <c r="B90" s="24" t="s">
        <v>245</v>
      </c>
      <c r="C90" s="44" t="s">
        <v>242</v>
      </c>
      <c r="D90" s="280"/>
      <c r="E90" s="28" t="s">
        <v>11</v>
      </c>
      <c r="F90" s="10">
        <v>120</v>
      </c>
      <c r="G90" s="10"/>
      <c r="H90" s="659"/>
      <c r="I90" s="660"/>
    </row>
    <row r="91" spans="1:9" ht="15" customHeight="1">
      <c r="A91" s="62"/>
      <c r="B91" s="9"/>
      <c r="C91" s="25"/>
      <c r="D91" s="279"/>
      <c r="E91" s="32"/>
      <c r="F91" s="66"/>
      <c r="G91" s="9"/>
      <c r="H91" s="657" t="s">
        <v>244</v>
      </c>
      <c r="I91" s="658"/>
    </row>
    <row r="92" spans="1:9" ht="15" customHeight="1">
      <c r="A92" s="46"/>
      <c r="B92" s="64" t="s">
        <v>241</v>
      </c>
      <c r="C92" s="44" t="s">
        <v>246</v>
      </c>
      <c r="D92" s="280"/>
      <c r="E92" s="28" t="s">
        <v>186</v>
      </c>
      <c r="F92" s="10">
        <v>110</v>
      </c>
      <c r="G92" s="10"/>
      <c r="H92" s="659"/>
      <c r="I92" s="660"/>
    </row>
    <row r="93" spans="1:9" ht="15" customHeight="1">
      <c r="A93" s="62"/>
      <c r="B93" s="42"/>
      <c r="C93" s="25"/>
      <c r="D93" s="278"/>
      <c r="E93" s="32"/>
      <c r="F93" s="24"/>
      <c r="G93" s="24"/>
      <c r="H93" s="657" t="s">
        <v>248</v>
      </c>
      <c r="I93" s="658"/>
    </row>
    <row r="94" spans="1:9" ht="15" customHeight="1">
      <c r="A94" s="46"/>
      <c r="B94" s="99" t="s">
        <v>180</v>
      </c>
      <c r="C94" s="44" t="s">
        <v>247</v>
      </c>
      <c r="D94" s="278"/>
      <c r="E94" s="28" t="s">
        <v>11</v>
      </c>
      <c r="F94" s="10">
        <v>3180</v>
      </c>
      <c r="G94" s="10"/>
      <c r="H94" s="731"/>
      <c r="I94" s="730"/>
    </row>
    <row r="95" spans="1:9" ht="15" customHeight="1">
      <c r="A95" s="45"/>
      <c r="B95" s="9"/>
      <c r="C95" s="63"/>
      <c r="D95" s="279"/>
      <c r="E95" s="26"/>
      <c r="F95" s="9"/>
      <c r="G95" s="9"/>
      <c r="H95" s="661"/>
      <c r="I95" s="662"/>
    </row>
    <row r="96" spans="1:9" ht="15" customHeight="1">
      <c r="A96" s="45"/>
      <c r="B96" s="10"/>
      <c r="C96" s="65"/>
      <c r="D96" s="278"/>
      <c r="E96" s="28"/>
      <c r="F96" s="10"/>
      <c r="G96" s="10"/>
      <c r="H96" s="659"/>
      <c r="I96" s="660"/>
    </row>
    <row r="97" spans="1:10" ht="15" customHeight="1">
      <c r="A97" s="62"/>
      <c r="B97" s="9"/>
      <c r="C97" s="25"/>
      <c r="D97" s="279"/>
      <c r="E97" s="21"/>
      <c r="F97" s="66"/>
      <c r="G97" s="67"/>
      <c r="H97" s="657"/>
      <c r="I97" s="658"/>
    </row>
    <row r="98" spans="1:10" ht="15" customHeight="1">
      <c r="A98" s="46"/>
      <c r="B98" s="10"/>
      <c r="C98" s="44"/>
      <c r="D98" s="280"/>
      <c r="E98" s="17"/>
      <c r="F98" s="10"/>
      <c r="G98" s="76"/>
      <c r="H98" s="659"/>
      <c r="I98" s="660"/>
    </row>
    <row r="99" spans="1:10" ht="15" customHeight="1">
      <c r="A99" s="62"/>
      <c r="B99" s="9"/>
      <c r="C99" s="25"/>
      <c r="D99" s="279"/>
      <c r="E99" s="21"/>
      <c r="F99" s="66"/>
      <c r="G99" s="67"/>
      <c r="H99" s="657"/>
      <c r="I99" s="658"/>
    </row>
    <row r="100" spans="1:10" ht="15" customHeight="1">
      <c r="A100" s="68"/>
      <c r="B100" s="80"/>
      <c r="C100" s="69"/>
      <c r="D100" s="281"/>
      <c r="E100" s="19"/>
      <c r="F100" s="14"/>
      <c r="G100" s="70"/>
      <c r="H100" s="663"/>
      <c r="I100" s="664"/>
    </row>
    <row r="101" spans="1:10" ht="30" customHeight="1">
      <c r="A101" s="54" t="s">
        <v>0</v>
      </c>
      <c r="B101" s="55" t="s">
        <v>1</v>
      </c>
      <c r="C101" s="55" t="s">
        <v>2</v>
      </c>
      <c r="D101" s="276" t="s">
        <v>3</v>
      </c>
      <c r="E101" s="55" t="s">
        <v>4</v>
      </c>
      <c r="F101" s="55" t="s">
        <v>5</v>
      </c>
      <c r="G101" s="55" t="s">
        <v>6</v>
      </c>
      <c r="H101" s="665" t="s">
        <v>14</v>
      </c>
      <c r="I101" s="666"/>
      <c r="J101" s="7"/>
    </row>
    <row r="102" spans="1:10" ht="30" customHeight="1">
      <c r="A102" s="54" t="s">
        <v>0</v>
      </c>
      <c r="B102" s="55"/>
      <c r="C102" s="55"/>
      <c r="D102" s="276"/>
      <c r="E102" s="55"/>
      <c r="F102" s="55"/>
      <c r="G102" s="55" t="s">
        <v>6</v>
      </c>
      <c r="H102" s="665" t="s">
        <v>14</v>
      </c>
      <c r="I102" s="666"/>
      <c r="J102" s="7"/>
    </row>
    <row r="103" spans="1:10" ht="15" customHeight="1">
      <c r="A103" s="62"/>
      <c r="B103" s="24"/>
      <c r="C103" s="31"/>
      <c r="D103" s="278"/>
      <c r="E103" s="32"/>
      <c r="F103" s="8"/>
      <c r="G103" s="9"/>
      <c r="H103" s="657" t="s">
        <v>237</v>
      </c>
      <c r="I103" s="658"/>
    </row>
    <row r="104" spans="1:10" ht="15" customHeight="1">
      <c r="A104" s="48"/>
      <c r="B104" s="10" t="s">
        <v>231</v>
      </c>
      <c r="C104" s="44" t="s">
        <v>232</v>
      </c>
      <c r="D104" s="280"/>
      <c r="E104" s="28" t="s">
        <v>234</v>
      </c>
      <c r="F104" s="11">
        <v>2450</v>
      </c>
      <c r="G104" s="10"/>
      <c r="H104" s="694"/>
      <c r="I104" s="695"/>
    </row>
    <row r="105" spans="1:10" ht="15" customHeight="1">
      <c r="A105" s="62"/>
      <c r="B105" s="24"/>
      <c r="C105" s="31"/>
      <c r="D105" s="278"/>
      <c r="E105" s="32"/>
      <c r="F105" s="8"/>
      <c r="G105" s="24"/>
      <c r="H105" s="657" t="s">
        <v>237</v>
      </c>
      <c r="I105" s="658"/>
    </row>
    <row r="106" spans="1:10" ht="15" customHeight="1">
      <c r="A106" s="48"/>
      <c r="B106" s="10" t="s">
        <v>231</v>
      </c>
      <c r="C106" s="44" t="s">
        <v>235</v>
      </c>
      <c r="D106" s="280"/>
      <c r="E106" s="28" t="s">
        <v>233</v>
      </c>
      <c r="F106" s="24">
        <v>3380</v>
      </c>
      <c r="G106" s="10"/>
      <c r="H106" s="694"/>
      <c r="I106" s="695"/>
    </row>
    <row r="107" spans="1:10" ht="15" customHeight="1">
      <c r="A107" s="47"/>
      <c r="B107" s="24"/>
      <c r="C107" s="31"/>
      <c r="D107" s="278"/>
      <c r="E107" s="32"/>
      <c r="F107" s="9"/>
      <c r="G107" s="24"/>
      <c r="H107" s="657" t="s">
        <v>237</v>
      </c>
      <c r="I107" s="658"/>
    </row>
    <row r="108" spans="1:10" ht="15" customHeight="1">
      <c r="A108" s="48"/>
      <c r="B108" s="10" t="s">
        <v>231</v>
      </c>
      <c r="C108" s="44" t="s">
        <v>238</v>
      </c>
      <c r="D108" s="280"/>
      <c r="E108" s="28" t="s">
        <v>233</v>
      </c>
      <c r="F108" s="10">
        <v>4640</v>
      </c>
      <c r="G108" s="10"/>
      <c r="H108" s="694"/>
      <c r="I108" s="695"/>
    </row>
    <row r="109" spans="1:10" ht="15" customHeight="1">
      <c r="A109" s="62"/>
      <c r="B109" s="24"/>
      <c r="C109" s="31"/>
      <c r="D109" s="278"/>
      <c r="E109" s="32"/>
      <c r="F109" s="9"/>
      <c r="G109" s="24"/>
      <c r="H109" s="657" t="s">
        <v>237</v>
      </c>
      <c r="I109" s="658"/>
    </row>
    <row r="110" spans="1:10" ht="15" customHeight="1">
      <c r="A110" s="46"/>
      <c r="B110" s="10" t="s">
        <v>231</v>
      </c>
      <c r="C110" s="44" t="s">
        <v>236</v>
      </c>
      <c r="D110" s="280"/>
      <c r="E110" s="28" t="s">
        <v>233</v>
      </c>
      <c r="F110" s="10">
        <v>7000</v>
      </c>
      <c r="G110" s="10"/>
      <c r="H110" s="694"/>
      <c r="I110" s="695"/>
    </row>
    <row r="111" spans="1:10" ht="15" customHeight="1">
      <c r="A111" s="62"/>
      <c r="B111" s="9"/>
      <c r="C111" s="43"/>
      <c r="D111" s="335"/>
      <c r="E111" s="26"/>
      <c r="F111" s="9"/>
      <c r="G111" s="112"/>
      <c r="H111" s="657" t="s">
        <v>255</v>
      </c>
      <c r="I111" s="658"/>
    </row>
    <row r="112" spans="1:10" ht="15" customHeight="1">
      <c r="A112" s="46"/>
      <c r="B112" s="10" t="s">
        <v>222</v>
      </c>
      <c r="C112" s="44" t="s">
        <v>223</v>
      </c>
      <c r="D112" s="280"/>
      <c r="E112" s="28" t="s">
        <v>184</v>
      </c>
      <c r="F112" s="10">
        <v>2040</v>
      </c>
      <c r="G112" s="10">
        <f>ROUNDDOWN(D112*F112,0)</f>
        <v>0</v>
      </c>
      <c r="H112" s="731"/>
      <c r="I112" s="730"/>
    </row>
    <row r="113" spans="1:10" ht="15" customHeight="1">
      <c r="A113" s="62"/>
      <c r="B113" s="42"/>
      <c r="C113" s="43"/>
      <c r="D113" s="278"/>
      <c r="E113" s="32"/>
      <c r="F113" s="24"/>
      <c r="G113" s="24"/>
      <c r="H113" s="657" t="s">
        <v>255</v>
      </c>
      <c r="I113" s="658"/>
    </row>
    <row r="114" spans="1:10" ht="15" customHeight="1">
      <c r="A114" s="46"/>
      <c r="B114" s="24" t="s">
        <v>222</v>
      </c>
      <c r="C114" s="65" t="s">
        <v>224</v>
      </c>
      <c r="D114" s="278"/>
      <c r="E114" s="28" t="s">
        <v>184</v>
      </c>
      <c r="F114" s="10">
        <v>2610</v>
      </c>
      <c r="G114" s="10">
        <f>ROUNDDOWN(D114*F114,0)</f>
        <v>0</v>
      </c>
      <c r="H114" s="731"/>
      <c r="I114" s="730"/>
    </row>
    <row r="115" spans="1:10" ht="15" customHeight="1">
      <c r="A115" s="45"/>
      <c r="B115" s="9"/>
      <c r="C115" s="31"/>
      <c r="D115" s="335"/>
      <c r="E115" s="26"/>
      <c r="F115" s="66"/>
      <c r="G115" s="112"/>
      <c r="H115" s="657" t="s">
        <v>254</v>
      </c>
      <c r="I115" s="658"/>
    </row>
    <row r="116" spans="1:10" ht="15" customHeight="1">
      <c r="A116" s="45"/>
      <c r="B116" s="64" t="s">
        <v>225</v>
      </c>
      <c r="C116" s="44" t="s">
        <v>226</v>
      </c>
      <c r="D116" s="278"/>
      <c r="E116" s="28" t="s">
        <v>184</v>
      </c>
      <c r="F116" s="10">
        <v>4080</v>
      </c>
      <c r="G116" s="10">
        <f>ROUNDDOWN(D116*F116,0)</f>
        <v>0</v>
      </c>
      <c r="H116" s="731"/>
      <c r="I116" s="730"/>
    </row>
    <row r="117" spans="1:10" ht="15" customHeight="1">
      <c r="A117" s="62"/>
      <c r="B117" s="9"/>
      <c r="C117" s="25"/>
      <c r="D117" s="335"/>
      <c r="E117" s="21"/>
      <c r="F117" s="66"/>
      <c r="G117" s="112"/>
      <c r="H117" s="725"/>
      <c r="I117" s="726"/>
    </row>
    <row r="118" spans="1:10" ht="15" customHeight="1">
      <c r="A118" s="46"/>
      <c r="B118" s="64"/>
      <c r="C118" s="44"/>
      <c r="D118" s="280"/>
      <c r="E118" s="17"/>
      <c r="F118" s="10"/>
      <c r="G118" s="10"/>
      <c r="H118" s="731"/>
      <c r="I118" s="730"/>
    </row>
    <row r="119" spans="1:10" ht="15" customHeight="1">
      <c r="A119" s="62"/>
      <c r="B119" s="9"/>
      <c r="C119" s="25"/>
      <c r="D119" s="279"/>
      <c r="E119" s="21"/>
      <c r="F119" s="66"/>
      <c r="G119" s="24"/>
      <c r="H119" s="725"/>
      <c r="I119" s="726"/>
    </row>
    <row r="120" spans="1:10" ht="15" customHeight="1">
      <c r="A120" s="46"/>
      <c r="B120" s="64"/>
      <c r="C120" s="44"/>
      <c r="D120" s="280"/>
      <c r="E120" s="17"/>
      <c r="F120" s="10"/>
      <c r="G120" s="10"/>
      <c r="H120" s="731"/>
      <c r="I120" s="730"/>
    </row>
    <row r="121" spans="1:10" ht="15" customHeight="1">
      <c r="A121" s="45"/>
      <c r="B121" s="24"/>
      <c r="C121" s="31"/>
      <c r="D121" s="334"/>
      <c r="E121" s="32"/>
      <c r="F121" s="24"/>
      <c r="G121" s="112"/>
      <c r="H121" s="725"/>
      <c r="I121" s="726"/>
    </row>
    <row r="122" spans="1:10" ht="15" customHeight="1">
      <c r="A122" s="60"/>
      <c r="B122" s="61"/>
      <c r="C122" s="31"/>
      <c r="D122" s="278"/>
      <c r="E122" s="32"/>
      <c r="F122" s="24"/>
      <c r="G122" s="10"/>
      <c r="H122" s="731"/>
      <c r="I122" s="730"/>
    </row>
    <row r="123" spans="1:10" ht="15" customHeight="1">
      <c r="A123" s="62"/>
      <c r="B123" s="9"/>
      <c r="C123" s="25"/>
      <c r="D123" s="335"/>
      <c r="E123" s="21"/>
      <c r="F123" s="66"/>
      <c r="G123" s="112"/>
      <c r="H123" s="725"/>
      <c r="I123" s="726"/>
    </row>
    <row r="124" spans="1:10" ht="15" customHeight="1">
      <c r="A124" s="46"/>
      <c r="B124" s="10"/>
      <c r="C124" s="44"/>
      <c r="D124" s="280"/>
      <c r="E124" s="28"/>
      <c r="F124" s="10"/>
      <c r="G124" s="10"/>
      <c r="H124" s="731"/>
      <c r="I124" s="730"/>
      <c r="J124" s="6"/>
    </row>
    <row r="125" spans="1:10" ht="15" customHeight="1">
      <c r="A125" s="45"/>
      <c r="B125" s="24"/>
      <c r="C125" s="31"/>
      <c r="D125" s="278"/>
      <c r="E125" s="32"/>
      <c r="F125" s="8"/>
      <c r="G125" s="24"/>
      <c r="H125" s="725"/>
      <c r="I125" s="726"/>
    </row>
    <row r="126" spans="1:10" ht="15" customHeight="1">
      <c r="A126" s="46"/>
      <c r="B126" s="10"/>
      <c r="C126" s="44"/>
      <c r="D126" s="280"/>
      <c r="E126" s="28"/>
      <c r="F126" s="10"/>
      <c r="G126" s="10"/>
      <c r="H126" s="677"/>
      <c r="I126" s="678"/>
      <c r="J126" s="6"/>
    </row>
    <row r="127" spans="1:10" ht="15" customHeight="1">
      <c r="A127" s="62"/>
      <c r="B127" s="24"/>
      <c r="C127" s="31"/>
      <c r="D127" s="278"/>
      <c r="E127" s="32"/>
      <c r="F127" s="9"/>
      <c r="G127" s="9"/>
      <c r="H127" s="685"/>
      <c r="I127" s="686"/>
    </row>
    <row r="128" spans="1:10" ht="15" customHeight="1">
      <c r="A128" s="46"/>
      <c r="B128" s="10"/>
      <c r="C128" s="27"/>
      <c r="D128" s="280"/>
      <c r="E128" s="28"/>
      <c r="F128" s="10"/>
      <c r="G128" s="10"/>
      <c r="H128" s="694"/>
      <c r="I128" s="695"/>
      <c r="J128" s="6"/>
    </row>
    <row r="129" spans="1:10" ht="15" customHeight="1">
      <c r="A129" s="62"/>
      <c r="B129" s="24"/>
      <c r="C129" s="25"/>
      <c r="D129" s="336"/>
      <c r="E129" s="26"/>
      <c r="F129" s="8"/>
      <c r="G129" s="112"/>
      <c r="H129" s="87"/>
      <c r="I129" s="88"/>
    </row>
    <row r="130" spans="1:10" ht="15" customHeight="1">
      <c r="A130" s="45"/>
      <c r="B130" s="24"/>
      <c r="C130" s="33"/>
      <c r="D130" s="300"/>
      <c r="E130" s="32"/>
      <c r="F130" s="24"/>
      <c r="G130" s="24"/>
      <c r="H130" s="669"/>
      <c r="I130" s="670"/>
    </row>
    <row r="131" spans="1:10" ht="15" customHeight="1">
      <c r="A131" s="62"/>
      <c r="B131" s="9"/>
      <c r="C131" s="25"/>
      <c r="D131" s="298"/>
      <c r="E131" s="26"/>
      <c r="F131" s="8"/>
      <c r="G131" s="9"/>
      <c r="H131" s="87"/>
      <c r="I131" s="88"/>
    </row>
    <row r="132" spans="1:10" ht="15" customHeight="1">
      <c r="A132" s="46"/>
      <c r="B132" s="10"/>
      <c r="C132" s="27"/>
      <c r="D132" s="297"/>
      <c r="E132" s="28"/>
      <c r="F132" s="10"/>
      <c r="G132" s="10"/>
      <c r="H132" s="731"/>
      <c r="I132" s="730"/>
    </row>
    <row r="133" spans="1:10" ht="15" customHeight="1">
      <c r="A133" s="45"/>
      <c r="B133" s="24"/>
      <c r="C133" s="31"/>
      <c r="D133" s="300"/>
      <c r="E133" s="32"/>
      <c r="F133" s="89"/>
      <c r="G133" s="24"/>
      <c r="H133" s="669"/>
      <c r="I133" s="670"/>
    </row>
    <row r="134" spans="1:10" ht="15" customHeight="1">
      <c r="A134" s="68"/>
      <c r="B134" s="14"/>
      <c r="C134" s="331"/>
      <c r="D134" s="332"/>
      <c r="E134" s="333"/>
      <c r="F134" s="113"/>
      <c r="G134" s="14">
        <f>ROUNDDOWN(D134*F134,0)</f>
        <v>0</v>
      </c>
      <c r="H134" s="673"/>
      <c r="I134" s="674"/>
    </row>
    <row r="135" spans="1:10" ht="30" customHeight="1">
      <c r="A135" s="54" t="s">
        <v>0</v>
      </c>
      <c r="B135" s="55" t="s">
        <v>1</v>
      </c>
      <c r="C135" s="55" t="s">
        <v>2</v>
      </c>
      <c r="D135" s="276" t="s">
        <v>3</v>
      </c>
      <c r="E135" s="55" t="s">
        <v>4</v>
      </c>
      <c r="F135" s="55" t="s">
        <v>5</v>
      </c>
      <c r="G135" s="55" t="s">
        <v>6</v>
      </c>
      <c r="H135" s="665" t="s">
        <v>14</v>
      </c>
      <c r="I135" s="666"/>
      <c r="J135" s="7"/>
    </row>
    <row r="136" spans="1:10" ht="15" customHeight="1">
      <c r="A136" s="56"/>
      <c r="B136" s="57"/>
      <c r="C136" s="58"/>
      <c r="D136" s="328"/>
      <c r="E136" s="59"/>
      <c r="F136" s="329"/>
      <c r="G136" s="57"/>
      <c r="H136" s="737"/>
      <c r="I136" s="738"/>
    </row>
    <row r="137" spans="1:10" ht="15" customHeight="1">
      <c r="A137" s="46"/>
      <c r="B137" s="10"/>
      <c r="C137" s="29"/>
      <c r="D137" s="299"/>
      <c r="E137" s="30"/>
      <c r="F137" s="11"/>
      <c r="G137" s="10"/>
      <c r="H137" s="694"/>
      <c r="I137" s="695"/>
    </row>
    <row r="138" spans="1:10" ht="15" customHeight="1">
      <c r="A138" s="62"/>
      <c r="B138" s="9"/>
      <c r="C138" s="31"/>
      <c r="D138" s="298"/>
      <c r="E138" s="32"/>
      <c r="F138" s="8"/>
      <c r="G138" s="24"/>
      <c r="H138" s="685"/>
      <c r="I138" s="686"/>
    </row>
    <row r="139" spans="1:10" ht="15" customHeight="1">
      <c r="A139" s="48"/>
      <c r="B139" s="11"/>
      <c r="C139" s="29"/>
      <c r="D139" s="299"/>
      <c r="E139" s="30"/>
      <c r="F139" s="11"/>
      <c r="G139" s="10"/>
      <c r="H139" s="694"/>
      <c r="I139" s="695"/>
    </row>
    <row r="140" spans="1:10" ht="15" customHeight="1">
      <c r="A140" s="62"/>
      <c r="B140" s="24"/>
      <c r="C140" s="25"/>
      <c r="D140" s="298"/>
      <c r="E140" s="26"/>
      <c r="F140" s="8"/>
      <c r="G140" s="24"/>
      <c r="H140" s="685"/>
      <c r="I140" s="686"/>
    </row>
    <row r="141" spans="1:10" ht="15" customHeight="1">
      <c r="A141" s="48"/>
      <c r="B141" s="10"/>
      <c r="C141" s="31"/>
      <c r="D141" s="300"/>
      <c r="E141" s="28"/>
      <c r="F141" s="11"/>
      <c r="G141" s="10"/>
      <c r="H141" s="694"/>
      <c r="I141" s="695"/>
    </row>
    <row r="142" spans="1:10" ht="15" customHeight="1">
      <c r="A142" s="47"/>
      <c r="B142" s="9"/>
      <c r="C142" s="25"/>
      <c r="D142" s="298"/>
      <c r="E142" s="26"/>
      <c r="F142" s="9"/>
      <c r="G142" s="24"/>
      <c r="H142" s="657"/>
      <c r="I142" s="658"/>
    </row>
    <row r="143" spans="1:10" ht="15" customHeight="1">
      <c r="A143" s="48"/>
      <c r="B143" s="24"/>
      <c r="C143" s="44"/>
      <c r="D143" s="297"/>
      <c r="E143" s="28"/>
      <c r="F143" s="10"/>
      <c r="G143" s="10"/>
      <c r="H143" s="731"/>
      <c r="I143" s="730"/>
    </row>
    <row r="144" spans="1:10" ht="15" customHeight="1">
      <c r="A144" s="62"/>
      <c r="B144" s="9"/>
      <c r="C144" s="25"/>
      <c r="D144" s="336"/>
      <c r="E144" s="26"/>
      <c r="F144" s="9"/>
      <c r="G144" s="112"/>
      <c r="H144" s="685"/>
      <c r="I144" s="686"/>
    </row>
    <row r="145" spans="1:10" ht="15" customHeight="1">
      <c r="A145" s="46"/>
      <c r="B145" s="24"/>
      <c r="C145" s="44"/>
      <c r="D145" s="297"/>
      <c r="E145" s="28"/>
      <c r="F145" s="10"/>
      <c r="G145" s="10"/>
      <c r="H145" s="677"/>
      <c r="I145" s="678"/>
    </row>
    <row r="146" spans="1:10" ht="15" customHeight="1">
      <c r="A146" s="62"/>
      <c r="B146" s="9"/>
      <c r="C146" s="25"/>
      <c r="D146" s="298"/>
      <c r="E146" s="26"/>
      <c r="F146" s="9"/>
      <c r="G146" s="24"/>
      <c r="H146" s="725"/>
      <c r="I146" s="726"/>
    </row>
    <row r="147" spans="1:10" ht="15" customHeight="1">
      <c r="A147" s="46"/>
      <c r="B147" s="10"/>
      <c r="C147" s="39"/>
      <c r="D147" s="297"/>
      <c r="E147" s="28"/>
      <c r="F147" s="10"/>
      <c r="G147" s="10"/>
      <c r="H147" s="715"/>
      <c r="I147" s="716"/>
    </row>
    <row r="148" spans="1:10" ht="15" customHeight="1">
      <c r="A148" s="62"/>
      <c r="B148" s="42"/>
      <c r="C148" s="43"/>
      <c r="D148" s="300"/>
      <c r="E148" s="32"/>
      <c r="F148" s="24"/>
      <c r="G148" s="24"/>
      <c r="H148" s="725"/>
      <c r="I148" s="726"/>
    </row>
    <row r="149" spans="1:10" ht="15" customHeight="1">
      <c r="A149" s="46"/>
      <c r="B149" s="24"/>
      <c r="C149" s="44"/>
      <c r="D149" s="300"/>
      <c r="E149" s="28"/>
      <c r="F149" s="10"/>
      <c r="G149" s="10"/>
      <c r="H149" s="715"/>
      <c r="I149" s="716"/>
    </row>
    <row r="150" spans="1:10" ht="15" customHeight="1">
      <c r="A150" s="45"/>
      <c r="B150" s="9"/>
      <c r="C150" s="63"/>
      <c r="D150" s="298"/>
      <c r="E150" s="26"/>
      <c r="F150" s="9"/>
      <c r="G150" s="24"/>
      <c r="H150" s="725"/>
      <c r="I150" s="726"/>
    </row>
    <row r="151" spans="1:10" ht="15" customHeight="1">
      <c r="A151" s="45"/>
      <c r="B151" s="10"/>
      <c r="C151" s="65"/>
      <c r="D151" s="300"/>
      <c r="E151" s="28"/>
      <c r="F151" s="10"/>
      <c r="G151" s="10"/>
      <c r="H151" s="715"/>
      <c r="I151" s="716"/>
    </row>
    <row r="152" spans="1:10" ht="15" customHeight="1">
      <c r="A152" s="62"/>
      <c r="B152" s="9"/>
      <c r="C152" s="25"/>
      <c r="D152" s="298"/>
      <c r="E152" s="21"/>
      <c r="F152" s="66"/>
      <c r="G152" s="24"/>
      <c r="H152" s="725"/>
      <c r="I152" s="726"/>
    </row>
    <row r="153" spans="1:10" ht="15" customHeight="1">
      <c r="A153" s="46"/>
      <c r="B153" s="64"/>
      <c r="C153" s="44"/>
      <c r="D153" s="297"/>
      <c r="E153" s="17"/>
      <c r="F153" s="10"/>
      <c r="G153" s="10"/>
      <c r="H153" s="715"/>
      <c r="I153" s="716"/>
    </row>
    <row r="154" spans="1:10" ht="15" customHeight="1">
      <c r="A154" s="62"/>
      <c r="B154" s="9"/>
      <c r="C154" s="25"/>
      <c r="D154" s="298"/>
      <c r="E154" s="21"/>
      <c r="F154" s="66"/>
      <c r="G154" s="24"/>
      <c r="H154" s="725"/>
      <c r="I154" s="726"/>
    </row>
    <row r="155" spans="1:10" ht="15" customHeight="1">
      <c r="A155" s="45"/>
      <c r="B155" s="82"/>
      <c r="C155" s="31"/>
      <c r="D155" s="300"/>
      <c r="E155" s="52"/>
      <c r="F155" s="24"/>
      <c r="G155" s="24"/>
      <c r="H155" s="717"/>
      <c r="I155" s="718"/>
    </row>
    <row r="156" spans="1:10" ht="15" customHeight="1">
      <c r="A156" s="62"/>
      <c r="B156" s="9"/>
      <c r="C156" s="25"/>
      <c r="D156" s="298"/>
      <c r="E156" s="26"/>
      <c r="F156" s="66"/>
      <c r="G156" s="9"/>
      <c r="H156" s="685"/>
      <c r="I156" s="686"/>
    </row>
    <row r="157" spans="1:10" ht="15" customHeight="1">
      <c r="A157" s="60"/>
      <c r="B157" s="64"/>
      <c r="C157" s="31"/>
      <c r="D157" s="300"/>
      <c r="E157" s="32"/>
      <c r="F157" s="24"/>
      <c r="G157" s="10"/>
      <c r="H157" s="696"/>
      <c r="I157" s="697"/>
    </row>
    <row r="158" spans="1:10" ht="15" customHeight="1">
      <c r="A158" s="62"/>
      <c r="B158" s="9"/>
      <c r="C158" s="25"/>
      <c r="D158" s="336"/>
      <c r="E158" s="26"/>
      <c r="F158" s="9"/>
      <c r="G158" s="112"/>
      <c r="H158" s="657"/>
      <c r="I158" s="658"/>
    </row>
    <row r="159" spans="1:10" ht="15" customHeight="1">
      <c r="A159" s="46"/>
      <c r="B159" s="61"/>
      <c r="C159" s="44"/>
      <c r="D159" s="297"/>
      <c r="E159" s="28"/>
      <c r="F159" s="10"/>
      <c r="G159" s="10"/>
      <c r="H159" s="659"/>
      <c r="I159" s="660"/>
      <c r="J159" s="6"/>
    </row>
    <row r="160" spans="1:10" ht="15" customHeight="1">
      <c r="A160" s="45"/>
      <c r="B160" s="24"/>
      <c r="C160" s="31"/>
      <c r="D160" s="300"/>
      <c r="E160" s="32"/>
      <c r="F160" s="36"/>
      <c r="G160" s="24"/>
      <c r="H160" s="657"/>
      <c r="I160" s="658"/>
    </row>
    <row r="161" spans="1:10" ht="15" customHeight="1">
      <c r="A161" s="46"/>
      <c r="B161" s="10"/>
      <c r="C161" s="44"/>
      <c r="D161" s="297"/>
      <c r="E161" s="28"/>
      <c r="F161" s="10"/>
      <c r="G161" s="10"/>
      <c r="H161" s="659"/>
      <c r="I161" s="660"/>
      <c r="J161" s="6"/>
    </row>
    <row r="162" spans="1:10" ht="15" customHeight="1">
      <c r="A162" s="62"/>
      <c r="B162" s="24"/>
      <c r="C162" s="31"/>
      <c r="D162" s="300"/>
      <c r="E162" s="32"/>
      <c r="F162" s="8"/>
      <c r="G162" s="24"/>
      <c r="H162" s="657"/>
      <c r="I162" s="658"/>
    </row>
    <row r="163" spans="1:10" ht="15" customHeight="1">
      <c r="A163" s="45"/>
      <c r="B163" s="24"/>
      <c r="C163" s="31"/>
      <c r="D163" s="300"/>
      <c r="E163" s="32"/>
      <c r="F163" s="24"/>
      <c r="G163" s="24"/>
      <c r="H163" s="667"/>
      <c r="I163" s="668"/>
      <c r="J163" s="6"/>
    </row>
    <row r="164" spans="1:10" ht="15" customHeight="1">
      <c r="A164" s="62"/>
      <c r="B164" s="9"/>
      <c r="C164" s="25"/>
      <c r="D164" s="298"/>
      <c r="E164" s="26"/>
      <c r="F164" s="8"/>
      <c r="G164" s="9"/>
      <c r="H164" s="657"/>
      <c r="I164" s="658"/>
    </row>
    <row r="165" spans="1:10" ht="15" customHeight="1">
      <c r="A165" s="46"/>
      <c r="B165" s="10"/>
      <c r="C165" s="27"/>
      <c r="D165" s="297"/>
      <c r="E165" s="28"/>
      <c r="F165" s="10"/>
      <c r="G165" s="10"/>
      <c r="H165" s="659"/>
      <c r="I165" s="660"/>
    </row>
    <row r="166" spans="1:10" ht="15" customHeight="1">
      <c r="A166" s="45"/>
      <c r="B166" s="24"/>
      <c r="C166" s="31"/>
      <c r="D166" s="300"/>
      <c r="E166" s="32"/>
      <c r="F166" s="89"/>
      <c r="G166" s="24"/>
      <c r="H166" s="669"/>
      <c r="I166" s="670"/>
    </row>
    <row r="167" spans="1:10" ht="15" customHeight="1">
      <c r="A167" s="68"/>
      <c r="B167" s="14"/>
      <c r="C167" s="34"/>
      <c r="D167" s="301"/>
      <c r="E167" s="35"/>
      <c r="F167" s="14"/>
      <c r="G167" s="14"/>
      <c r="H167" s="663"/>
      <c r="I167" s="664"/>
    </row>
    <row r="168" spans="1:10" ht="30" customHeight="1">
      <c r="A168" s="54" t="s">
        <v>0</v>
      </c>
      <c r="B168" s="55" t="s">
        <v>1</v>
      </c>
      <c r="C168" s="55" t="s">
        <v>2</v>
      </c>
      <c r="D168" s="276" t="s">
        <v>3</v>
      </c>
      <c r="E168" s="55" t="s">
        <v>4</v>
      </c>
      <c r="F168" s="55" t="s">
        <v>5</v>
      </c>
      <c r="G168" s="55" t="s">
        <v>6</v>
      </c>
      <c r="H168" s="665" t="s">
        <v>14</v>
      </c>
      <c r="I168" s="666"/>
      <c r="J168" s="7"/>
    </row>
    <row r="169" spans="1:10" ht="15" customHeight="1">
      <c r="A169" s="45"/>
      <c r="B169" s="9"/>
      <c r="C169" s="25"/>
      <c r="D169" s="336"/>
      <c r="E169" s="26"/>
      <c r="F169" s="9"/>
      <c r="G169" s="112"/>
      <c r="H169" s="657"/>
      <c r="I169" s="658"/>
    </row>
    <row r="170" spans="1:10" ht="15" customHeight="1">
      <c r="A170" s="45"/>
      <c r="B170" s="61"/>
      <c r="C170" s="44"/>
      <c r="D170" s="337"/>
      <c r="E170" s="28"/>
      <c r="F170" s="10"/>
      <c r="G170" s="10"/>
      <c r="H170" s="659"/>
      <c r="I170" s="660"/>
    </row>
    <row r="171" spans="1:10" ht="15" customHeight="1">
      <c r="A171" s="62"/>
      <c r="B171" s="9"/>
      <c r="C171" s="25"/>
      <c r="D171" s="298"/>
      <c r="E171" s="26"/>
      <c r="F171" s="8"/>
      <c r="G171" s="24"/>
      <c r="H171" s="344"/>
      <c r="I171" s="16"/>
    </row>
    <row r="172" spans="1:10" ht="15" customHeight="1">
      <c r="A172" s="46"/>
      <c r="B172" s="10"/>
      <c r="C172" s="27"/>
      <c r="D172" s="297"/>
      <c r="E172" s="28"/>
      <c r="F172" s="10"/>
      <c r="G172" s="10"/>
      <c r="H172" s="708"/>
      <c r="I172" s="709"/>
    </row>
    <row r="173" spans="1:10" ht="15" customHeight="1">
      <c r="A173" s="62"/>
      <c r="B173" s="9"/>
      <c r="C173" s="25"/>
      <c r="D173" s="298"/>
      <c r="E173" s="26"/>
      <c r="F173" s="8"/>
      <c r="G173" s="24"/>
      <c r="H173" s="344"/>
      <c r="I173" s="16"/>
    </row>
    <row r="174" spans="1:10" ht="15" customHeight="1">
      <c r="A174" s="46"/>
      <c r="B174" s="10"/>
      <c r="C174" s="27"/>
      <c r="D174" s="297"/>
      <c r="E174" s="28"/>
      <c r="F174" s="10"/>
      <c r="G174" s="10"/>
      <c r="H174" s="708"/>
      <c r="I174" s="709"/>
    </row>
    <row r="175" spans="1:10" ht="15" customHeight="1">
      <c r="A175" s="62"/>
      <c r="B175" s="9"/>
      <c r="C175" s="31"/>
      <c r="D175" s="298"/>
      <c r="E175" s="32"/>
      <c r="F175" s="8"/>
      <c r="G175" s="24"/>
      <c r="H175" s="344"/>
      <c r="I175" s="16"/>
    </row>
    <row r="176" spans="1:10" ht="15" customHeight="1">
      <c r="A176" s="48"/>
      <c r="B176" s="10"/>
      <c r="C176" s="29"/>
      <c r="D176" s="299"/>
      <c r="E176" s="30"/>
      <c r="F176" s="11"/>
      <c r="G176" s="10"/>
      <c r="H176" s="708"/>
      <c r="I176" s="709"/>
    </row>
    <row r="177" spans="1:10" ht="15" customHeight="1">
      <c r="A177" s="62"/>
      <c r="B177" s="24"/>
      <c r="C177" s="25"/>
      <c r="D177" s="298"/>
      <c r="E177" s="26"/>
      <c r="F177" s="8"/>
      <c r="G177" s="24"/>
      <c r="H177" s="685"/>
      <c r="I177" s="686"/>
    </row>
    <row r="178" spans="1:10" ht="15" customHeight="1">
      <c r="A178" s="48"/>
      <c r="B178" s="11"/>
      <c r="C178" s="83"/>
      <c r="D178" s="302"/>
      <c r="E178" s="30"/>
      <c r="F178" s="51"/>
      <c r="G178" s="10"/>
      <c r="H178" s="681"/>
      <c r="I178" s="682"/>
    </row>
    <row r="179" spans="1:10" ht="15" customHeight="1">
      <c r="A179" s="47"/>
      <c r="B179" s="24"/>
      <c r="C179" s="25"/>
      <c r="D179" s="298"/>
      <c r="E179" s="26"/>
      <c r="F179" s="66"/>
      <c r="G179" s="24"/>
      <c r="H179" s="685"/>
      <c r="I179" s="686"/>
    </row>
    <row r="180" spans="1:10" ht="15" customHeight="1">
      <c r="A180" s="48"/>
      <c r="B180" s="11"/>
      <c r="C180" s="44"/>
      <c r="D180" s="297"/>
      <c r="E180" s="28"/>
      <c r="F180" s="10"/>
      <c r="G180" s="10"/>
      <c r="H180" s="681"/>
      <c r="I180" s="682"/>
    </row>
    <row r="181" spans="1:10" ht="15" customHeight="1">
      <c r="A181" s="62"/>
      <c r="B181" s="24"/>
      <c r="C181" s="25"/>
      <c r="D181" s="298"/>
      <c r="E181" s="26"/>
      <c r="F181" s="9"/>
      <c r="G181" s="24"/>
      <c r="H181" s="338"/>
      <c r="I181" s="16"/>
    </row>
    <row r="182" spans="1:10" ht="15" customHeight="1">
      <c r="A182" s="46"/>
      <c r="B182" s="11"/>
      <c r="C182" s="44"/>
      <c r="D182" s="297"/>
      <c r="E182" s="28"/>
      <c r="F182" s="10"/>
      <c r="G182" s="10"/>
      <c r="H182" s="71"/>
      <c r="I182" s="72"/>
      <c r="J182" s="5"/>
    </row>
    <row r="183" spans="1:10" ht="15" customHeight="1">
      <c r="A183" s="62"/>
      <c r="B183" s="24"/>
      <c r="C183" s="25"/>
      <c r="D183" s="278"/>
      <c r="E183" s="32"/>
      <c r="F183" s="24"/>
      <c r="G183" s="24"/>
      <c r="H183" s="657"/>
      <c r="I183" s="658"/>
    </row>
    <row r="184" spans="1:10" ht="15" customHeight="1">
      <c r="A184" s="46"/>
      <c r="B184" s="11"/>
      <c r="C184" s="44"/>
      <c r="D184" s="278"/>
      <c r="E184" s="28"/>
      <c r="F184" s="10"/>
      <c r="G184" s="10"/>
      <c r="H184" s="659"/>
      <c r="I184" s="660"/>
    </row>
    <row r="185" spans="1:10" ht="15" customHeight="1">
      <c r="A185" s="62"/>
      <c r="B185" s="9"/>
      <c r="C185" s="25"/>
      <c r="D185" s="279"/>
      <c r="E185" s="26"/>
      <c r="F185" s="9"/>
      <c r="G185" s="9"/>
      <c r="H185" s="671"/>
      <c r="I185" s="672"/>
    </row>
    <row r="186" spans="1:10" ht="15" customHeight="1">
      <c r="A186" s="46"/>
      <c r="B186" s="10"/>
      <c r="C186" s="39"/>
      <c r="D186" s="280"/>
      <c r="E186" s="28"/>
      <c r="F186" s="10"/>
      <c r="G186" s="10"/>
      <c r="H186" s="731"/>
      <c r="I186" s="730"/>
    </row>
    <row r="187" spans="1:10" ht="15" customHeight="1">
      <c r="A187" s="62"/>
      <c r="B187" s="9"/>
      <c r="C187" s="330"/>
      <c r="D187" s="279"/>
      <c r="E187" s="26"/>
      <c r="F187" s="9"/>
      <c r="G187" s="9"/>
      <c r="H187" s="15"/>
      <c r="I187" s="16"/>
    </row>
    <row r="188" spans="1:10" ht="15" customHeight="1">
      <c r="A188" s="46"/>
      <c r="B188" s="10"/>
      <c r="C188" s="39"/>
      <c r="D188" s="280"/>
      <c r="E188" s="28"/>
      <c r="F188" s="10"/>
      <c r="G188" s="10"/>
      <c r="H188" s="71"/>
      <c r="I188" s="72"/>
    </row>
    <row r="189" spans="1:10" ht="15" customHeight="1">
      <c r="A189" s="62"/>
      <c r="B189" s="9"/>
      <c r="C189" s="25"/>
      <c r="D189" s="279"/>
      <c r="E189" s="26"/>
      <c r="F189" s="9"/>
      <c r="G189" s="9"/>
      <c r="H189" s="671"/>
      <c r="I189" s="672"/>
    </row>
    <row r="190" spans="1:10" ht="15" customHeight="1">
      <c r="A190" s="46"/>
      <c r="B190" s="10"/>
      <c r="C190" s="39"/>
      <c r="D190" s="280"/>
      <c r="E190" s="28"/>
      <c r="F190" s="10"/>
      <c r="G190" s="10"/>
      <c r="H190" s="731"/>
      <c r="I190" s="730"/>
    </row>
    <row r="191" spans="1:10" ht="15" customHeight="1">
      <c r="A191" s="62"/>
      <c r="B191" s="9"/>
      <c r="C191" s="25"/>
      <c r="D191" s="279"/>
      <c r="E191" s="26"/>
      <c r="F191" s="9"/>
      <c r="G191" s="9"/>
      <c r="H191" s="671"/>
      <c r="I191" s="672"/>
    </row>
    <row r="192" spans="1:10" ht="15" customHeight="1">
      <c r="A192" s="46"/>
      <c r="B192" s="10"/>
      <c r="C192" s="39"/>
      <c r="D192" s="280"/>
      <c r="E192" s="28"/>
      <c r="F192" s="10"/>
      <c r="G192" s="10"/>
      <c r="H192" s="731"/>
      <c r="I192" s="730"/>
    </row>
    <row r="193" spans="1:13" ht="15" customHeight="1">
      <c r="A193" s="62"/>
      <c r="B193" s="9"/>
      <c r="C193" s="25"/>
      <c r="D193" s="279"/>
      <c r="E193" s="26"/>
      <c r="F193" s="9"/>
      <c r="G193" s="9"/>
      <c r="H193" s="671"/>
      <c r="I193" s="672"/>
    </row>
    <row r="194" spans="1:13" ht="15" customHeight="1">
      <c r="A194" s="46"/>
      <c r="B194" s="10"/>
      <c r="C194" s="39"/>
      <c r="D194" s="280"/>
      <c r="E194" s="28"/>
      <c r="F194" s="10"/>
      <c r="G194" s="10"/>
      <c r="H194" s="731"/>
      <c r="I194" s="730"/>
      <c r="K194" s="2"/>
      <c r="L194" s="2"/>
    </row>
    <row r="195" spans="1:13" ht="15" customHeight="1">
      <c r="A195" s="62"/>
      <c r="B195" s="9"/>
      <c r="C195" s="25"/>
      <c r="D195" s="279"/>
      <c r="E195" s="26"/>
      <c r="F195" s="9"/>
      <c r="G195" s="9"/>
      <c r="H195" s="671"/>
      <c r="I195" s="672"/>
      <c r="K195" s="2"/>
      <c r="L195" s="2"/>
    </row>
    <row r="196" spans="1:13" ht="15" customHeight="1">
      <c r="A196" s="46"/>
      <c r="B196" s="10"/>
      <c r="C196" s="39"/>
      <c r="D196" s="280"/>
      <c r="E196" s="28"/>
      <c r="F196" s="10"/>
      <c r="G196" s="10"/>
      <c r="H196" s="731"/>
      <c r="I196" s="730"/>
      <c r="K196" s="2"/>
      <c r="L196" s="2"/>
    </row>
    <row r="197" spans="1:13" ht="15" customHeight="1">
      <c r="A197" s="62"/>
      <c r="B197" s="9"/>
      <c r="C197" s="25"/>
      <c r="D197" s="279"/>
      <c r="E197" s="21"/>
      <c r="F197" s="66"/>
      <c r="G197" s="67"/>
      <c r="H197" s="661"/>
      <c r="I197" s="662"/>
      <c r="K197" s="2"/>
      <c r="L197" s="2"/>
    </row>
    <row r="198" spans="1:13" ht="15" customHeight="1">
      <c r="A198" s="46"/>
      <c r="B198" s="28"/>
      <c r="C198" s="44"/>
      <c r="D198" s="280"/>
      <c r="E198" s="17"/>
      <c r="F198" s="10"/>
      <c r="G198" s="76"/>
      <c r="H198" s="659"/>
      <c r="I198" s="660"/>
      <c r="K198" s="2"/>
      <c r="L198" s="2"/>
    </row>
    <row r="199" spans="1:13" ht="15" customHeight="1">
      <c r="A199" s="62"/>
      <c r="B199" s="9"/>
      <c r="C199" s="25"/>
      <c r="D199" s="279"/>
      <c r="E199" s="21"/>
      <c r="F199" s="66"/>
      <c r="G199" s="67"/>
      <c r="H199" s="661"/>
      <c r="I199" s="662"/>
      <c r="K199" s="12"/>
      <c r="L199" s="12"/>
      <c r="M199" s="13"/>
    </row>
    <row r="200" spans="1:13" ht="15" customHeight="1">
      <c r="A200" s="68"/>
      <c r="B200" s="35"/>
      <c r="C200" s="69"/>
      <c r="D200" s="281"/>
      <c r="E200" s="19"/>
      <c r="F200" s="14"/>
      <c r="G200" s="70"/>
      <c r="H200" s="663"/>
      <c r="I200" s="664"/>
    </row>
    <row r="201" spans="1:13" ht="30" customHeight="1">
      <c r="A201" s="54" t="s">
        <v>0</v>
      </c>
      <c r="B201" s="55" t="s">
        <v>1</v>
      </c>
      <c r="C201" s="55" t="s">
        <v>2</v>
      </c>
      <c r="D201" s="276" t="s">
        <v>3</v>
      </c>
      <c r="E201" s="55" t="s">
        <v>4</v>
      </c>
      <c r="F201" s="55" t="s">
        <v>5</v>
      </c>
      <c r="G201" s="55" t="s">
        <v>6</v>
      </c>
      <c r="H201" s="665" t="s">
        <v>14</v>
      </c>
      <c r="I201" s="666"/>
      <c r="J201" s="7"/>
    </row>
    <row r="202" spans="1:13" ht="15" customHeight="1">
      <c r="A202" s="45"/>
      <c r="B202" s="24"/>
      <c r="C202" s="31"/>
      <c r="D202" s="277"/>
      <c r="E202" s="59"/>
      <c r="F202" s="57"/>
      <c r="G202" s="57"/>
      <c r="H202" s="675"/>
      <c r="I202" s="676"/>
    </row>
    <row r="203" spans="1:13" ht="15" customHeight="1">
      <c r="A203" s="77"/>
      <c r="B203" s="10"/>
      <c r="C203" s="44"/>
      <c r="D203" s="278"/>
      <c r="E203" s="32"/>
      <c r="F203" s="24"/>
      <c r="G203" s="24"/>
      <c r="H203" s="731"/>
      <c r="I203" s="730"/>
    </row>
    <row r="204" spans="1:13" ht="15" customHeight="1">
      <c r="A204" s="62"/>
      <c r="B204" s="9"/>
      <c r="C204" s="25"/>
      <c r="D204" s="279"/>
      <c r="E204" s="26"/>
      <c r="F204" s="9"/>
      <c r="G204" s="9"/>
      <c r="H204" s="657"/>
      <c r="I204" s="658"/>
    </row>
    <row r="205" spans="1:13" ht="15" customHeight="1">
      <c r="A205" s="46"/>
      <c r="B205" s="10"/>
      <c r="C205" s="44"/>
      <c r="D205" s="280"/>
      <c r="E205" s="28"/>
      <c r="F205" s="10"/>
      <c r="G205" s="10"/>
      <c r="H205" s="731"/>
      <c r="I205" s="730"/>
      <c r="J205" s="6"/>
    </row>
    <row r="206" spans="1:13" ht="15" customHeight="1">
      <c r="A206" s="62"/>
      <c r="B206" s="9"/>
      <c r="C206" s="25"/>
      <c r="D206" s="279"/>
      <c r="E206" s="21"/>
      <c r="F206" s="66"/>
      <c r="G206" s="24"/>
      <c r="H206" s="685"/>
      <c r="I206" s="686"/>
    </row>
    <row r="207" spans="1:13" ht="15" customHeight="1">
      <c r="A207" s="46"/>
      <c r="B207" s="64"/>
      <c r="C207" s="44"/>
      <c r="D207" s="280"/>
      <c r="E207" s="17"/>
      <c r="F207" s="10"/>
      <c r="G207" s="10"/>
      <c r="H207" s="696"/>
      <c r="I207" s="697"/>
    </row>
    <row r="208" spans="1:13" ht="15" customHeight="1">
      <c r="A208" s="62"/>
      <c r="B208" s="24"/>
      <c r="C208" s="25"/>
      <c r="D208" s="279"/>
      <c r="E208" s="26"/>
      <c r="F208" s="8"/>
      <c r="G208" s="24"/>
      <c r="H208" s="685"/>
      <c r="I208" s="686"/>
    </row>
    <row r="209" spans="1:10" ht="15" customHeight="1">
      <c r="A209" s="46"/>
      <c r="B209" s="10"/>
      <c r="C209" s="27"/>
      <c r="D209" s="280"/>
      <c r="E209" s="28"/>
      <c r="F209" s="10"/>
      <c r="G209" s="10"/>
      <c r="H209" s="696"/>
      <c r="I209" s="697"/>
    </row>
    <row r="210" spans="1:10" ht="15" customHeight="1">
      <c r="A210" s="62"/>
      <c r="B210" s="24"/>
      <c r="C210" s="31"/>
      <c r="D210" s="278"/>
      <c r="E210" s="32"/>
      <c r="F210" s="8"/>
      <c r="G210" s="24"/>
      <c r="H210" s="685"/>
      <c r="I210" s="686"/>
    </row>
    <row r="211" spans="1:10" ht="15" customHeight="1">
      <c r="A211" s="46"/>
      <c r="B211" s="64"/>
      <c r="C211" s="44"/>
      <c r="D211" s="280"/>
      <c r="E211" s="28"/>
      <c r="F211" s="10"/>
      <c r="G211" s="10"/>
      <c r="H211" s="696"/>
      <c r="I211" s="697"/>
      <c r="J211" s="6"/>
    </row>
    <row r="212" spans="1:10" ht="15" customHeight="1">
      <c r="A212" s="45"/>
      <c r="B212" s="9"/>
      <c r="C212" s="63"/>
      <c r="D212" s="279"/>
      <c r="E212" s="26"/>
      <c r="F212" s="9"/>
      <c r="G212" s="24"/>
      <c r="H212" s="685"/>
      <c r="I212" s="686"/>
    </row>
    <row r="213" spans="1:10" ht="15" customHeight="1">
      <c r="A213" s="45"/>
      <c r="B213" s="10"/>
      <c r="C213" s="65"/>
      <c r="D213" s="300"/>
      <c r="E213" s="28"/>
      <c r="F213" s="10"/>
      <c r="G213" s="10"/>
      <c r="H213" s="696"/>
      <c r="I213" s="697"/>
    </row>
    <row r="214" spans="1:10" ht="15" customHeight="1">
      <c r="A214" s="62"/>
      <c r="B214" s="24"/>
      <c r="C214" s="25"/>
      <c r="D214" s="298"/>
      <c r="E214" s="26"/>
      <c r="F214" s="36"/>
      <c r="G214" s="24"/>
      <c r="H214" s="338"/>
      <c r="I214" s="339"/>
    </row>
    <row r="215" spans="1:10" ht="15" customHeight="1">
      <c r="A215" s="48"/>
      <c r="B215" s="10"/>
      <c r="C215" s="31"/>
      <c r="D215" s="300"/>
      <c r="E215" s="28"/>
      <c r="F215" s="24"/>
      <c r="G215" s="10"/>
      <c r="H215" s="340"/>
      <c r="I215" s="341"/>
    </row>
    <row r="216" spans="1:10" ht="15" customHeight="1">
      <c r="A216" s="62"/>
      <c r="B216" s="9"/>
      <c r="C216" s="25"/>
      <c r="D216" s="279"/>
      <c r="E216" s="26"/>
      <c r="F216" s="9"/>
      <c r="G216" s="24"/>
      <c r="H216" s="657"/>
      <c r="I216" s="658"/>
    </row>
    <row r="217" spans="1:10" ht="15" customHeight="1">
      <c r="A217" s="46"/>
      <c r="B217" s="24"/>
      <c r="C217" s="39"/>
      <c r="D217" s="280"/>
      <c r="E217" s="28"/>
      <c r="F217" s="10"/>
      <c r="G217" s="10"/>
      <c r="H217" s="71"/>
      <c r="I217" s="72"/>
    </row>
    <row r="218" spans="1:10" ht="15" customHeight="1">
      <c r="A218" s="62"/>
      <c r="B218" s="9"/>
      <c r="C218" s="43"/>
      <c r="D218" s="279"/>
      <c r="E218" s="26"/>
      <c r="F218" s="9"/>
      <c r="G218" s="24"/>
      <c r="H218" s="15"/>
      <c r="I218" s="16"/>
    </row>
    <row r="219" spans="1:10" ht="15" customHeight="1">
      <c r="A219" s="46"/>
      <c r="B219" s="10"/>
      <c r="C219" s="44"/>
      <c r="D219" s="280"/>
      <c r="E219" s="28"/>
      <c r="F219" s="10"/>
      <c r="G219" s="10"/>
      <c r="H219" s="71"/>
      <c r="I219" s="72"/>
    </row>
    <row r="220" spans="1:10" ht="15" customHeight="1">
      <c r="A220" s="62"/>
      <c r="B220" s="9"/>
      <c r="C220" s="25"/>
      <c r="D220" s="279"/>
      <c r="E220" s="26"/>
      <c r="F220" s="66"/>
      <c r="G220" s="9"/>
      <c r="H220" s="15"/>
      <c r="I220" s="16"/>
    </row>
    <row r="221" spans="1:10" ht="15" customHeight="1">
      <c r="A221" s="46"/>
      <c r="B221" s="64"/>
      <c r="C221" s="44"/>
      <c r="D221" s="280"/>
      <c r="E221" s="28"/>
      <c r="F221" s="10"/>
      <c r="G221" s="10"/>
      <c r="H221" s="71"/>
      <c r="I221" s="72"/>
    </row>
    <row r="222" spans="1:10" ht="15" customHeight="1">
      <c r="A222" s="45"/>
      <c r="B222" s="24"/>
      <c r="C222" s="31"/>
      <c r="D222" s="278"/>
      <c r="E222" s="52"/>
      <c r="F222" s="101"/>
      <c r="G222" s="24"/>
      <c r="H222" s="669"/>
      <c r="I222" s="670"/>
    </row>
    <row r="223" spans="1:10" ht="15" customHeight="1">
      <c r="A223" s="46"/>
      <c r="B223" s="64"/>
      <c r="C223" s="44"/>
      <c r="D223" s="280"/>
      <c r="E223" s="17"/>
      <c r="F223" s="10"/>
      <c r="G223" s="10"/>
      <c r="H223" s="731"/>
      <c r="I223" s="730"/>
    </row>
    <row r="224" spans="1:10" ht="15" customHeight="1">
      <c r="A224" s="62"/>
      <c r="B224" s="9"/>
      <c r="C224" s="25"/>
      <c r="D224" s="279"/>
      <c r="E224" s="26"/>
      <c r="F224" s="9"/>
      <c r="G224" s="24"/>
      <c r="H224" s="657"/>
      <c r="I224" s="658"/>
    </row>
    <row r="225" spans="1:10" ht="15" customHeight="1">
      <c r="A225" s="46"/>
      <c r="B225" s="61"/>
      <c r="C225" s="44"/>
      <c r="D225" s="280"/>
      <c r="E225" s="28"/>
      <c r="F225" s="10"/>
      <c r="G225" s="10"/>
      <c r="H225" s="731"/>
      <c r="I225" s="730"/>
      <c r="J225" s="6"/>
    </row>
    <row r="226" spans="1:10" ht="15" customHeight="1">
      <c r="A226" s="45"/>
      <c r="B226" s="24"/>
      <c r="C226" s="31"/>
      <c r="D226" s="278"/>
      <c r="E226" s="32"/>
      <c r="F226" s="36"/>
      <c r="G226" s="24"/>
      <c r="H226" s="657"/>
      <c r="I226" s="658"/>
    </row>
    <row r="227" spans="1:10" ht="15" customHeight="1">
      <c r="A227" s="46"/>
      <c r="B227" s="10"/>
      <c r="C227" s="44"/>
      <c r="D227" s="280"/>
      <c r="E227" s="28"/>
      <c r="F227" s="10"/>
      <c r="G227" s="10"/>
      <c r="H227" s="731"/>
      <c r="I227" s="730"/>
      <c r="J227" s="6"/>
    </row>
    <row r="228" spans="1:10" ht="15" customHeight="1">
      <c r="A228" s="62"/>
      <c r="B228" s="9"/>
      <c r="C228" s="25"/>
      <c r="D228" s="279"/>
      <c r="E228" s="26"/>
      <c r="F228" s="8"/>
      <c r="G228" s="24"/>
      <c r="H228" s="657"/>
      <c r="I228" s="658"/>
    </row>
    <row r="229" spans="1:10" ht="15" customHeight="1">
      <c r="A229" s="46"/>
      <c r="B229" s="10"/>
      <c r="C229" s="27"/>
      <c r="D229" s="280"/>
      <c r="E229" s="28"/>
      <c r="F229" s="10"/>
      <c r="G229" s="10"/>
      <c r="H229" s="731"/>
      <c r="I229" s="730"/>
    </row>
    <row r="230" spans="1:10" ht="15" customHeight="1">
      <c r="A230" s="62"/>
      <c r="B230" s="9"/>
      <c r="C230" s="25"/>
      <c r="D230" s="279"/>
      <c r="E230" s="26"/>
      <c r="F230" s="8"/>
      <c r="G230" s="24"/>
      <c r="H230" s="657"/>
      <c r="I230" s="658"/>
    </row>
    <row r="231" spans="1:10" ht="15" customHeight="1">
      <c r="A231" s="46"/>
      <c r="B231" s="10"/>
      <c r="C231" s="27"/>
      <c r="D231" s="297"/>
      <c r="E231" s="28"/>
      <c r="F231" s="10"/>
      <c r="G231" s="10"/>
      <c r="H231" s="731"/>
      <c r="I231" s="730"/>
    </row>
    <row r="232" spans="1:10" ht="15" customHeight="1">
      <c r="A232" s="62"/>
      <c r="B232" s="24"/>
      <c r="C232" s="31"/>
      <c r="D232" s="300"/>
      <c r="E232" s="32"/>
      <c r="F232" s="24"/>
      <c r="G232" s="24"/>
      <c r="H232" s="669"/>
      <c r="I232" s="670"/>
    </row>
    <row r="233" spans="1:10" ht="15" customHeight="1">
      <c r="A233" s="68"/>
      <c r="B233" s="109"/>
      <c r="C233" s="69"/>
      <c r="D233" s="301"/>
      <c r="E233" s="35"/>
      <c r="F233" s="14"/>
      <c r="G233" s="14"/>
      <c r="H233" s="732"/>
      <c r="I233" s="728"/>
    </row>
    <row r="234" spans="1:10" ht="30" customHeight="1">
      <c r="A234" s="54" t="s">
        <v>0</v>
      </c>
      <c r="B234" s="55" t="s">
        <v>1</v>
      </c>
      <c r="C234" s="55" t="s">
        <v>2</v>
      </c>
      <c r="D234" s="276" t="s">
        <v>3</v>
      </c>
      <c r="E234" s="55" t="s">
        <v>4</v>
      </c>
      <c r="F234" s="55" t="s">
        <v>5</v>
      </c>
      <c r="G234" s="55" t="s">
        <v>6</v>
      </c>
      <c r="H234" s="665" t="s">
        <v>14</v>
      </c>
      <c r="I234" s="666"/>
      <c r="J234" s="7"/>
    </row>
    <row r="235" spans="1:10" ht="15" customHeight="1">
      <c r="A235" s="62"/>
      <c r="B235" s="9"/>
      <c r="C235" s="25"/>
      <c r="D235" s="279"/>
      <c r="E235" s="26"/>
      <c r="F235" s="8"/>
      <c r="G235" s="24"/>
      <c r="H235" s="685"/>
      <c r="I235" s="686"/>
    </row>
    <row r="236" spans="1:10" ht="15" customHeight="1">
      <c r="A236" s="46"/>
      <c r="B236" s="10"/>
      <c r="C236" s="29"/>
      <c r="D236" s="282"/>
      <c r="E236" s="30"/>
      <c r="F236" s="11"/>
      <c r="G236" s="10"/>
      <c r="H236" s="694"/>
      <c r="I236" s="695"/>
    </row>
    <row r="237" spans="1:10" ht="15" customHeight="1">
      <c r="A237" s="62"/>
      <c r="B237" s="9"/>
      <c r="C237" s="25"/>
      <c r="D237" s="279"/>
      <c r="E237" s="26"/>
      <c r="F237" s="9"/>
      <c r="G237" s="24"/>
      <c r="H237" s="735"/>
      <c r="I237" s="736"/>
    </row>
    <row r="238" spans="1:10" ht="15" customHeight="1">
      <c r="A238" s="46"/>
      <c r="B238" s="61"/>
      <c r="C238" s="44"/>
      <c r="D238" s="280"/>
      <c r="E238" s="28"/>
      <c r="F238" s="10"/>
      <c r="G238" s="10"/>
      <c r="H238" s="696"/>
      <c r="I238" s="697"/>
      <c r="J238" s="6"/>
    </row>
    <row r="239" spans="1:10" ht="15" customHeight="1">
      <c r="A239" s="62"/>
      <c r="B239" s="24"/>
      <c r="C239" s="31"/>
      <c r="D239" s="278"/>
      <c r="E239" s="32"/>
      <c r="F239" s="36"/>
      <c r="G239" s="24"/>
      <c r="H239" s="15"/>
      <c r="I239" s="16"/>
      <c r="J239" s="6"/>
    </row>
    <row r="240" spans="1:10" ht="15" customHeight="1">
      <c r="A240" s="46"/>
      <c r="B240" s="10"/>
      <c r="C240" s="44"/>
      <c r="D240" s="280"/>
      <c r="E240" s="28"/>
      <c r="F240" s="10"/>
      <c r="G240" s="10"/>
      <c r="H240" s="71"/>
      <c r="I240" s="72"/>
      <c r="J240" s="6"/>
    </row>
    <row r="241" spans="1:10" ht="15" customHeight="1">
      <c r="A241" s="62"/>
      <c r="B241" s="24"/>
      <c r="C241" s="31"/>
      <c r="D241" s="278"/>
      <c r="E241" s="32"/>
      <c r="F241" s="36"/>
      <c r="G241" s="24"/>
      <c r="H241" s="15"/>
      <c r="I241" s="16"/>
      <c r="J241" s="6"/>
    </row>
    <row r="242" spans="1:10" ht="15" customHeight="1">
      <c r="A242" s="46"/>
      <c r="B242" s="10"/>
      <c r="C242" s="44"/>
      <c r="D242" s="280"/>
      <c r="E242" s="28"/>
      <c r="F242" s="10"/>
      <c r="G242" s="10"/>
      <c r="H242" s="71"/>
      <c r="I242" s="72"/>
      <c r="J242" s="6"/>
    </row>
    <row r="243" spans="1:10" ht="15" customHeight="1">
      <c r="A243" s="62"/>
      <c r="B243" s="24"/>
      <c r="C243" s="31"/>
      <c r="D243" s="278"/>
      <c r="E243" s="32"/>
      <c r="F243" s="36"/>
      <c r="G243" s="24"/>
      <c r="H243" s="15"/>
      <c r="I243" s="16"/>
      <c r="J243" s="6"/>
    </row>
    <row r="244" spans="1:10" ht="15" customHeight="1">
      <c r="A244" s="46"/>
      <c r="B244" s="10"/>
      <c r="C244" s="44"/>
      <c r="D244" s="280"/>
      <c r="E244" s="28"/>
      <c r="F244" s="10"/>
      <c r="G244" s="10"/>
      <c r="H244" s="71"/>
      <c r="I244" s="72"/>
      <c r="J244" s="6"/>
    </row>
    <row r="245" spans="1:10" ht="15" customHeight="1">
      <c r="A245" s="62"/>
      <c r="B245" s="24"/>
      <c r="C245" s="31"/>
      <c r="D245" s="278"/>
      <c r="E245" s="32"/>
      <c r="F245" s="36"/>
      <c r="G245" s="24"/>
      <c r="H245" s="15"/>
      <c r="I245" s="16"/>
      <c r="J245" s="6"/>
    </row>
    <row r="246" spans="1:10" ht="15" customHeight="1">
      <c r="A246" s="46"/>
      <c r="B246" s="10"/>
      <c r="C246" s="44"/>
      <c r="D246" s="280"/>
      <c r="E246" s="28"/>
      <c r="F246" s="10"/>
      <c r="G246" s="10"/>
      <c r="H246" s="71"/>
      <c r="I246" s="72"/>
      <c r="J246" s="6"/>
    </row>
    <row r="247" spans="1:10" ht="15" customHeight="1">
      <c r="A247" s="62"/>
      <c r="B247" s="24"/>
      <c r="C247" s="31"/>
      <c r="D247" s="278"/>
      <c r="E247" s="32"/>
      <c r="F247" s="36"/>
      <c r="G247" s="24"/>
      <c r="H247" s="15"/>
      <c r="I247" s="16"/>
      <c r="J247" s="6"/>
    </row>
    <row r="248" spans="1:10" ht="15" customHeight="1">
      <c r="A248" s="46"/>
      <c r="B248" s="10"/>
      <c r="C248" s="44"/>
      <c r="D248" s="280"/>
      <c r="E248" s="28"/>
      <c r="F248" s="10"/>
      <c r="G248" s="10"/>
      <c r="H248" s="71"/>
      <c r="I248" s="72"/>
      <c r="J248" s="6"/>
    </row>
    <row r="249" spans="1:10" ht="15" customHeight="1">
      <c r="A249" s="62"/>
      <c r="B249" s="24"/>
      <c r="C249" s="31"/>
      <c r="D249" s="278"/>
      <c r="E249" s="32"/>
      <c r="F249" s="36"/>
      <c r="G249" s="24"/>
      <c r="H249" s="15"/>
      <c r="I249" s="16"/>
      <c r="J249" s="6"/>
    </row>
    <row r="250" spans="1:10" ht="15" customHeight="1">
      <c r="A250" s="46"/>
      <c r="B250" s="10"/>
      <c r="C250" s="44"/>
      <c r="D250" s="280"/>
      <c r="E250" s="28"/>
      <c r="F250" s="10"/>
      <c r="G250" s="10"/>
      <c r="H250" s="71"/>
      <c r="I250" s="72"/>
      <c r="J250" s="6"/>
    </row>
    <row r="251" spans="1:10" ht="15" customHeight="1">
      <c r="A251" s="62"/>
      <c r="B251" s="24"/>
      <c r="C251" s="31"/>
      <c r="D251" s="278"/>
      <c r="E251" s="32"/>
      <c r="F251" s="36"/>
      <c r="G251" s="24"/>
      <c r="H251" s="15"/>
      <c r="I251" s="16"/>
      <c r="J251" s="6"/>
    </row>
    <row r="252" spans="1:10" ht="15" customHeight="1">
      <c r="A252" s="46"/>
      <c r="B252" s="10"/>
      <c r="C252" s="44"/>
      <c r="D252" s="280"/>
      <c r="E252" s="28"/>
      <c r="F252" s="10"/>
      <c r="G252" s="10"/>
      <c r="H252" s="71"/>
      <c r="I252" s="72"/>
      <c r="J252" s="6"/>
    </row>
    <row r="253" spans="1:10" ht="15" customHeight="1">
      <c r="A253" s="62"/>
      <c r="B253" s="24"/>
      <c r="C253" s="31"/>
      <c r="D253" s="278"/>
      <c r="E253" s="32"/>
      <c r="F253" s="36"/>
      <c r="G253" s="24"/>
      <c r="H253" s="15"/>
      <c r="I253" s="16"/>
      <c r="J253" s="6"/>
    </row>
    <row r="254" spans="1:10" ht="15" customHeight="1">
      <c r="A254" s="46"/>
      <c r="B254" s="10"/>
      <c r="C254" s="44"/>
      <c r="D254" s="280"/>
      <c r="E254" s="28"/>
      <c r="F254" s="10"/>
      <c r="G254" s="10"/>
      <c r="H254" s="71"/>
      <c r="I254" s="72"/>
      <c r="J254" s="6"/>
    </row>
    <row r="255" spans="1:10" ht="15" customHeight="1">
      <c r="A255" s="62"/>
      <c r="B255" s="24"/>
      <c r="C255" s="31"/>
      <c r="D255" s="278"/>
      <c r="E255" s="32"/>
      <c r="F255" s="36"/>
      <c r="G255" s="24"/>
      <c r="H255" s="15"/>
      <c r="I255" s="16"/>
    </row>
    <row r="256" spans="1:10" ht="15" customHeight="1">
      <c r="A256" s="46"/>
      <c r="B256" s="10"/>
      <c r="C256" s="44"/>
      <c r="D256" s="280"/>
      <c r="E256" s="28"/>
      <c r="F256" s="10"/>
      <c r="G256" s="10"/>
      <c r="H256" s="71"/>
      <c r="I256" s="72"/>
      <c r="J256" s="6"/>
    </row>
    <row r="257" spans="1:10" ht="15" customHeight="1">
      <c r="A257" s="62"/>
      <c r="B257" s="24"/>
      <c r="C257" s="31"/>
      <c r="D257" s="278"/>
      <c r="E257" s="32"/>
      <c r="F257" s="36"/>
      <c r="G257" s="24"/>
      <c r="H257" s="15"/>
      <c r="I257" s="16"/>
    </row>
    <row r="258" spans="1:10" ht="15" customHeight="1">
      <c r="A258" s="46"/>
      <c r="B258" s="10"/>
      <c r="C258" s="44"/>
      <c r="D258" s="280"/>
      <c r="E258" s="28"/>
      <c r="F258" s="10"/>
      <c r="G258" s="10"/>
      <c r="H258" s="71"/>
      <c r="I258" s="72"/>
      <c r="J258" s="6"/>
    </row>
    <row r="259" spans="1:10" ht="15" customHeight="1">
      <c r="A259" s="62"/>
      <c r="B259" s="24"/>
      <c r="C259" s="25"/>
      <c r="D259" s="279"/>
      <c r="E259" s="26"/>
      <c r="F259" s="36"/>
      <c r="G259" s="24"/>
      <c r="H259" s="15"/>
      <c r="I259" s="16"/>
    </row>
    <row r="260" spans="1:10" ht="15" customHeight="1">
      <c r="A260" s="46"/>
      <c r="B260" s="10"/>
      <c r="C260" s="27"/>
      <c r="D260" s="280"/>
      <c r="E260" s="28"/>
      <c r="F260" s="10"/>
      <c r="G260" s="10"/>
      <c r="H260" s="71"/>
      <c r="I260" s="72"/>
    </row>
    <row r="261" spans="1:10" ht="15" customHeight="1">
      <c r="A261" s="45"/>
      <c r="B261" s="9"/>
      <c r="C261" s="63"/>
      <c r="D261" s="279"/>
      <c r="E261" s="26"/>
      <c r="F261" s="9"/>
      <c r="G261" s="9"/>
      <c r="H261" s="661"/>
      <c r="I261" s="662"/>
    </row>
    <row r="262" spans="1:10" ht="15" customHeight="1">
      <c r="A262" s="45"/>
      <c r="B262" s="10"/>
      <c r="C262" s="65"/>
      <c r="D262" s="278"/>
      <c r="E262" s="28"/>
      <c r="F262" s="10"/>
      <c r="G262" s="10"/>
      <c r="H262" s="659"/>
      <c r="I262" s="660"/>
    </row>
    <row r="263" spans="1:10" ht="15" customHeight="1">
      <c r="A263" s="62"/>
      <c r="B263" s="9"/>
      <c r="C263" s="25"/>
      <c r="D263" s="279"/>
      <c r="E263" s="21"/>
      <c r="F263" s="66"/>
      <c r="G263" s="67"/>
      <c r="H263" s="661"/>
      <c r="I263" s="662"/>
    </row>
    <row r="264" spans="1:10" ht="15" customHeight="1">
      <c r="A264" s="46"/>
      <c r="B264" s="28"/>
      <c r="C264" s="44"/>
      <c r="D264" s="280"/>
      <c r="E264" s="17"/>
      <c r="F264" s="10"/>
      <c r="G264" s="76">
        <f>SUM(G206:G263)</f>
        <v>0</v>
      </c>
      <c r="H264" s="659"/>
      <c r="I264" s="660"/>
    </row>
    <row r="265" spans="1:10" ht="15" customHeight="1">
      <c r="A265" s="62"/>
      <c r="B265" s="9"/>
      <c r="C265" s="25"/>
      <c r="D265" s="279"/>
      <c r="E265" s="21"/>
      <c r="F265" s="66"/>
      <c r="G265" s="67"/>
      <c r="H265" s="661"/>
      <c r="I265" s="662"/>
    </row>
    <row r="266" spans="1:10" ht="15" customHeight="1">
      <c r="A266" s="68"/>
      <c r="B266" s="35"/>
      <c r="C266" s="69"/>
      <c r="D266" s="281"/>
      <c r="E266" s="19"/>
      <c r="F266" s="14"/>
      <c r="G266" s="70"/>
      <c r="H266" s="663"/>
      <c r="I266" s="664"/>
    </row>
    <row r="267" spans="1:10" ht="30" customHeight="1">
      <c r="A267" s="54" t="s">
        <v>0</v>
      </c>
      <c r="B267" s="55" t="s">
        <v>1</v>
      </c>
      <c r="C267" s="55" t="s">
        <v>2</v>
      </c>
      <c r="D267" s="276" t="s">
        <v>3</v>
      </c>
      <c r="E267" s="55" t="s">
        <v>4</v>
      </c>
      <c r="F267" s="55" t="s">
        <v>5</v>
      </c>
      <c r="G267" s="55" t="s">
        <v>6</v>
      </c>
      <c r="H267" s="665" t="s">
        <v>14</v>
      </c>
      <c r="I267" s="666"/>
      <c r="J267" s="7"/>
    </row>
    <row r="268" spans="1:10" ht="15" customHeight="1">
      <c r="A268" s="56"/>
      <c r="B268" s="57"/>
      <c r="C268" s="58"/>
      <c r="D268" s="277"/>
      <c r="E268" s="59"/>
      <c r="F268" s="57"/>
      <c r="G268" s="57"/>
      <c r="H268" s="687"/>
      <c r="I268" s="688"/>
    </row>
    <row r="269" spans="1:10" ht="15" customHeight="1">
      <c r="A269" s="60"/>
      <c r="B269" s="61"/>
      <c r="C269" s="31"/>
      <c r="D269" s="278"/>
      <c r="E269" s="32"/>
      <c r="F269" s="24"/>
      <c r="G269" s="24"/>
      <c r="H269" s="659"/>
      <c r="I269" s="660"/>
    </row>
    <row r="270" spans="1:10" ht="15" customHeight="1">
      <c r="A270" s="62"/>
      <c r="B270" s="9"/>
      <c r="C270" s="25"/>
      <c r="D270" s="279"/>
      <c r="E270" s="26"/>
      <c r="F270" s="9"/>
      <c r="G270" s="9"/>
      <c r="H270" s="661"/>
      <c r="I270" s="662"/>
    </row>
    <row r="271" spans="1:10" ht="15" customHeight="1">
      <c r="A271" s="46"/>
      <c r="B271" s="10"/>
      <c r="C271" s="44"/>
      <c r="D271" s="280"/>
      <c r="E271" s="28"/>
      <c r="F271" s="10"/>
      <c r="G271" s="10"/>
      <c r="H271" s="681"/>
      <c r="I271" s="682"/>
      <c r="J271" s="6"/>
    </row>
    <row r="272" spans="1:10" ht="15" customHeight="1">
      <c r="A272" s="45"/>
      <c r="B272" s="24"/>
      <c r="C272" s="31"/>
      <c r="D272" s="278"/>
      <c r="E272" s="32"/>
      <c r="F272" s="8"/>
      <c r="G272" s="24"/>
      <c r="H272" s="685"/>
      <c r="I272" s="686"/>
      <c r="J272" s="303"/>
    </row>
    <row r="273" spans="1:10" ht="15" customHeight="1">
      <c r="A273" s="46"/>
      <c r="B273" s="10"/>
      <c r="C273" s="44"/>
      <c r="D273" s="297"/>
      <c r="E273" s="28"/>
      <c r="F273" s="10"/>
      <c r="G273" s="10"/>
      <c r="H273" s="681"/>
      <c r="I273" s="682"/>
      <c r="J273" s="6"/>
    </row>
    <row r="274" spans="1:10" ht="15" customHeight="1">
      <c r="A274" s="62"/>
      <c r="B274" s="24"/>
      <c r="C274" s="31"/>
      <c r="D274" s="278"/>
      <c r="E274" s="32"/>
      <c r="F274" s="8"/>
      <c r="G274" s="24"/>
      <c r="H274" s="733"/>
      <c r="I274" s="734"/>
    </row>
    <row r="275" spans="1:10" ht="15" customHeight="1">
      <c r="A275" s="46"/>
      <c r="B275" s="10"/>
      <c r="C275" s="27"/>
      <c r="D275" s="280"/>
      <c r="E275" s="28"/>
      <c r="F275" s="10"/>
      <c r="G275" s="10"/>
      <c r="H275" s="681"/>
      <c r="I275" s="682"/>
      <c r="J275" s="6"/>
    </row>
    <row r="276" spans="1:10" ht="15" customHeight="1">
      <c r="A276" s="62"/>
      <c r="B276" s="24"/>
      <c r="C276" s="25"/>
      <c r="D276" s="279"/>
      <c r="E276" s="26"/>
      <c r="F276" s="8"/>
      <c r="G276" s="24"/>
      <c r="H276" s="685"/>
      <c r="I276" s="686"/>
      <c r="J276" s="303"/>
    </row>
    <row r="277" spans="1:10" ht="15" customHeight="1">
      <c r="A277" s="46"/>
      <c r="B277" s="10"/>
      <c r="C277" s="27"/>
      <c r="D277" s="280"/>
      <c r="E277" s="28"/>
      <c r="F277" s="10"/>
      <c r="G277" s="10"/>
      <c r="H277" s="681"/>
      <c r="I277" s="682"/>
    </row>
    <row r="278" spans="1:10" ht="15" customHeight="1">
      <c r="A278" s="45"/>
      <c r="B278" s="9"/>
      <c r="C278" s="25"/>
      <c r="D278" s="279"/>
      <c r="E278" s="26"/>
      <c r="F278" s="8"/>
      <c r="G278" s="9"/>
      <c r="H278" s="733"/>
      <c r="I278" s="734"/>
    </row>
    <row r="279" spans="1:10" ht="15" customHeight="1">
      <c r="A279" s="45"/>
      <c r="B279" s="10"/>
      <c r="C279" s="27"/>
      <c r="D279" s="280"/>
      <c r="E279" s="28"/>
      <c r="F279" s="10"/>
      <c r="G279" s="10"/>
      <c r="H279" s="681"/>
      <c r="I279" s="682"/>
    </row>
    <row r="280" spans="1:10" ht="15" customHeight="1">
      <c r="A280" s="62"/>
      <c r="B280" s="9"/>
      <c r="C280" s="25"/>
      <c r="D280" s="279"/>
      <c r="E280" s="26"/>
      <c r="F280" s="8"/>
      <c r="G280" s="24"/>
      <c r="H280" s="685"/>
      <c r="I280" s="686"/>
      <c r="J280" s="303"/>
    </row>
    <row r="281" spans="1:10" ht="15" customHeight="1">
      <c r="A281" s="46"/>
      <c r="B281" s="10"/>
      <c r="C281" s="29"/>
      <c r="D281" s="282"/>
      <c r="E281" s="30"/>
      <c r="F281" s="11"/>
      <c r="G281" s="10"/>
      <c r="H281" s="681"/>
      <c r="I281" s="682"/>
    </row>
    <row r="282" spans="1:10" ht="15" customHeight="1">
      <c r="A282" s="62"/>
      <c r="B282" s="9"/>
      <c r="C282" s="31"/>
      <c r="D282" s="279"/>
      <c r="E282" s="32"/>
      <c r="F282" s="8"/>
      <c r="G282" s="9"/>
      <c r="H282" s="733"/>
      <c r="I282" s="734"/>
    </row>
    <row r="283" spans="1:10" ht="15" customHeight="1">
      <c r="A283" s="48"/>
      <c r="B283" s="11"/>
      <c r="C283" s="29"/>
      <c r="D283" s="282"/>
      <c r="E283" s="30"/>
      <c r="F283" s="11"/>
      <c r="G283" s="11"/>
      <c r="H283" s="681"/>
      <c r="I283" s="682"/>
    </row>
    <row r="284" spans="1:10" ht="15" customHeight="1">
      <c r="A284" s="62"/>
      <c r="B284" s="24"/>
      <c r="C284" s="25"/>
      <c r="D284" s="279"/>
      <c r="E284" s="26"/>
      <c r="F284" s="8"/>
      <c r="G284" s="24"/>
      <c r="H284" s="685"/>
      <c r="I284" s="686"/>
      <c r="J284" s="303"/>
    </row>
    <row r="285" spans="1:10" ht="15" customHeight="1">
      <c r="A285" s="48"/>
      <c r="B285" s="10"/>
      <c r="C285" s="31"/>
      <c r="D285" s="278"/>
      <c r="E285" s="28"/>
      <c r="F285" s="24"/>
      <c r="G285" s="10"/>
      <c r="H285" s="681"/>
      <c r="I285" s="682"/>
    </row>
    <row r="286" spans="1:10" ht="15" customHeight="1">
      <c r="A286" s="47"/>
      <c r="B286" s="9"/>
      <c r="C286" s="25"/>
      <c r="D286" s="279"/>
      <c r="E286" s="26"/>
      <c r="F286" s="9"/>
      <c r="G286" s="9"/>
      <c r="H286" s="661"/>
      <c r="I286" s="662"/>
    </row>
    <row r="287" spans="1:10" ht="15" customHeight="1">
      <c r="A287" s="48"/>
      <c r="B287" s="24"/>
      <c r="C287" s="44"/>
      <c r="D287" s="280"/>
      <c r="E287" s="28"/>
      <c r="F287" s="10"/>
      <c r="G287" s="10"/>
      <c r="H287" s="659"/>
      <c r="I287" s="660"/>
    </row>
    <row r="288" spans="1:10" ht="15" customHeight="1">
      <c r="A288" s="62"/>
      <c r="B288" s="9"/>
      <c r="C288" s="25"/>
      <c r="D288" s="279"/>
      <c r="E288" s="21"/>
      <c r="F288" s="66"/>
      <c r="G288" s="9"/>
      <c r="H288" s="657"/>
      <c r="I288" s="658"/>
    </row>
    <row r="289" spans="1:10" ht="15" customHeight="1">
      <c r="A289" s="46"/>
      <c r="B289" s="99"/>
      <c r="C289" s="31"/>
      <c r="D289" s="278"/>
      <c r="E289" s="32"/>
      <c r="F289" s="24"/>
      <c r="G289" s="24"/>
      <c r="H289" s="659"/>
      <c r="I289" s="660"/>
    </row>
    <row r="290" spans="1:10" ht="15" customHeight="1">
      <c r="A290" s="45"/>
      <c r="B290" s="274"/>
      <c r="C290" s="25"/>
      <c r="D290" s="279"/>
      <c r="E290" s="21"/>
      <c r="F290" s="9"/>
      <c r="G290" s="9"/>
      <c r="H290" s="52"/>
      <c r="I290" s="53"/>
    </row>
    <row r="291" spans="1:10" ht="15" customHeight="1">
      <c r="A291" s="46"/>
      <c r="B291" s="10"/>
      <c r="C291" s="44"/>
      <c r="D291" s="280"/>
      <c r="E291" s="28"/>
      <c r="F291" s="10"/>
      <c r="G291" s="10"/>
      <c r="H291" s="17"/>
      <c r="I291" s="18"/>
    </row>
    <row r="292" spans="1:10" ht="15" customHeight="1">
      <c r="A292" s="45"/>
      <c r="B292" s="24"/>
      <c r="C292" s="31"/>
      <c r="D292" s="278"/>
      <c r="E292" s="32"/>
      <c r="F292" s="24"/>
      <c r="G292" s="24"/>
      <c r="H292" s="667"/>
      <c r="I292" s="668"/>
    </row>
    <row r="293" spans="1:10" ht="15" customHeight="1">
      <c r="A293" s="60"/>
      <c r="B293" s="61"/>
      <c r="C293" s="31"/>
      <c r="D293" s="278"/>
      <c r="E293" s="32"/>
      <c r="F293" s="24"/>
      <c r="G293" s="24"/>
      <c r="H293" s="659"/>
      <c r="I293" s="660"/>
    </row>
    <row r="294" spans="1:10" ht="15" customHeight="1">
      <c r="A294" s="62"/>
      <c r="B294" s="9"/>
      <c r="C294" s="25"/>
      <c r="D294" s="279"/>
      <c r="E294" s="26"/>
      <c r="F294" s="9"/>
      <c r="G294" s="9"/>
      <c r="H294" s="685"/>
      <c r="I294" s="686"/>
      <c r="J294" s="303"/>
    </row>
    <row r="295" spans="1:10" ht="15" customHeight="1">
      <c r="A295" s="46"/>
      <c r="B295" s="10"/>
      <c r="C295" s="44"/>
      <c r="D295" s="297"/>
      <c r="E295" s="28"/>
      <c r="F295" s="10"/>
      <c r="G295" s="10"/>
      <c r="H295" s="659"/>
      <c r="I295" s="660"/>
      <c r="J295" s="6"/>
    </row>
    <row r="296" spans="1:10" ht="15" customHeight="1">
      <c r="A296" s="62"/>
      <c r="B296" s="9"/>
      <c r="C296" s="25"/>
      <c r="D296" s="279"/>
      <c r="E296" s="21"/>
      <c r="F296" s="66"/>
      <c r="G296" s="67"/>
      <c r="H296" s="661"/>
      <c r="I296" s="662"/>
    </row>
    <row r="297" spans="1:10" ht="15" customHeight="1">
      <c r="A297" s="46"/>
      <c r="B297" s="28"/>
      <c r="C297" s="44"/>
      <c r="D297" s="280"/>
      <c r="E297" s="17"/>
      <c r="F297" s="10"/>
      <c r="G297" s="76"/>
      <c r="H297" s="659"/>
      <c r="I297" s="660"/>
    </row>
    <row r="298" spans="1:10" ht="15" customHeight="1">
      <c r="A298" s="62"/>
      <c r="B298" s="9"/>
      <c r="C298" s="25"/>
      <c r="D298" s="279"/>
      <c r="E298" s="21"/>
      <c r="F298" s="66"/>
      <c r="G298" s="67"/>
      <c r="H298" s="661"/>
      <c r="I298" s="662"/>
    </row>
    <row r="299" spans="1:10" ht="15" customHeight="1">
      <c r="A299" s="68"/>
      <c r="B299" s="35"/>
      <c r="C299" s="69"/>
      <c r="D299" s="281"/>
      <c r="E299" s="19"/>
      <c r="F299" s="14"/>
      <c r="G299" s="70"/>
      <c r="H299" s="663"/>
      <c r="I299" s="664"/>
    </row>
    <row r="300" spans="1:10" ht="30" customHeight="1">
      <c r="A300" s="54" t="s">
        <v>0</v>
      </c>
      <c r="B300" s="55" t="s">
        <v>1</v>
      </c>
      <c r="C300" s="55" t="s">
        <v>2</v>
      </c>
      <c r="D300" s="276" t="s">
        <v>3</v>
      </c>
      <c r="E300" s="55" t="s">
        <v>4</v>
      </c>
      <c r="F300" s="55" t="s">
        <v>5</v>
      </c>
      <c r="G300" s="55" t="s">
        <v>6</v>
      </c>
      <c r="H300" s="665" t="s">
        <v>14</v>
      </c>
      <c r="I300" s="666"/>
      <c r="J300" s="7"/>
    </row>
    <row r="301" spans="1:10" ht="15" customHeight="1">
      <c r="A301" s="56"/>
      <c r="B301" s="57"/>
      <c r="C301" s="58"/>
      <c r="D301" s="277"/>
      <c r="E301" s="59"/>
      <c r="F301" s="57"/>
      <c r="G301" s="57"/>
      <c r="H301" s="675"/>
      <c r="I301" s="676"/>
    </row>
    <row r="302" spans="1:10" ht="15" customHeight="1">
      <c r="A302" s="60"/>
      <c r="B302" s="61"/>
      <c r="C302" s="31"/>
      <c r="D302" s="278"/>
      <c r="E302" s="32"/>
      <c r="F302" s="24"/>
      <c r="G302" s="24"/>
      <c r="H302" s="731"/>
      <c r="I302" s="730"/>
    </row>
    <row r="303" spans="1:10" ht="15" customHeight="1">
      <c r="A303" s="62"/>
      <c r="B303" s="9"/>
      <c r="C303" s="25"/>
      <c r="D303" s="279"/>
      <c r="E303" s="26"/>
      <c r="F303" s="9"/>
      <c r="G303" s="9"/>
      <c r="H303" s="657"/>
      <c r="I303" s="658"/>
    </row>
    <row r="304" spans="1:10" ht="15" customHeight="1">
      <c r="A304" s="46"/>
      <c r="B304" s="10"/>
      <c r="C304" s="44"/>
      <c r="D304" s="280"/>
      <c r="E304" s="28"/>
      <c r="F304" s="10"/>
      <c r="G304" s="10"/>
      <c r="H304" s="731"/>
      <c r="I304" s="730"/>
      <c r="J304" s="6"/>
    </row>
    <row r="305" spans="1:10" ht="15" customHeight="1">
      <c r="A305" s="45"/>
      <c r="B305" s="24"/>
      <c r="C305" s="31"/>
      <c r="D305" s="278"/>
      <c r="E305" s="32"/>
      <c r="F305" s="8"/>
      <c r="G305" s="9"/>
      <c r="H305" s="657"/>
      <c r="I305" s="658"/>
    </row>
    <row r="306" spans="1:10" ht="15" customHeight="1">
      <c r="A306" s="46"/>
      <c r="B306" s="10"/>
      <c r="C306" s="44"/>
      <c r="D306" s="297"/>
      <c r="E306" s="28"/>
      <c r="F306" s="10"/>
      <c r="G306" s="10"/>
      <c r="H306" s="659"/>
      <c r="I306" s="660"/>
      <c r="J306" s="6"/>
    </row>
    <row r="307" spans="1:10" ht="15" customHeight="1">
      <c r="A307" s="62"/>
      <c r="B307" s="24"/>
      <c r="C307" s="25"/>
      <c r="D307" s="279"/>
      <c r="E307" s="26"/>
      <c r="F307" s="8"/>
      <c r="G307" s="9"/>
      <c r="H307" s="685"/>
      <c r="I307" s="686"/>
    </row>
    <row r="308" spans="1:10" ht="15" customHeight="1">
      <c r="A308" s="48"/>
      <c r="B308" s="10"/>
      <c r="C308" s="31"/>
      <c r="D308" s="278"/>
      <c r="E308" s="28"/>
      <c r="F308" s="24"/>
      <c r="G308" s="10"/>
      <c r="H308" s="681"/>
      <c r="I308" s="682"/>
    </row>
    <row r="309" spans="1:10" ht="15" customHeight="1">
      <c r="A309" s="62"/>
      <c r="B309" s="9"/>
      <c r="C309" s="25"/>
      <c r="D309" s="279"/>
      <c r="E309" s="26"/>
      <c r="F309" s="9"/>
      <c r="G309" s="9"/>
      <c r="H309" s="685"/>
      <c r="I309" s="686"/>
    </row>
    <row r="310" spans="1:10" ht="15" customHeight="1">
      <c r="A310" s="46"/>
      <c r="B310" s="10"/>
      <c r="C310" s="44"/>
      <c r="D310" s="297"/>
      <c r="E310" s="28"/>
      <c r="F310" s="10"/>
      <c r="G310" s="10"/>
      <c r="H310" s="696"/>
      <c r="I310" s="697"/>
    </row>
    <row r="311" spans="1:10" ht="15" customHeight="1">
      <c r="A311" s="62"/>
      <c r="B311" s="42"/>
      <c r="C311" s="43"/>
      <c r="D311" s="278"/>
      <c r="E311" s="32"/>
      <c r="F311" s="9"/>
      <c r="G311" s="9"/>
      <c r="H311" s="685"/>
      <c r="I311" s="686"/>
    </row>
    <row r="312" spans="1:10" ht="15" customHeight="1">
      <c r="A312" s="46"/>
      <c r="B312" s="10"/>
      <c r="C312" s="44"/>
      <c r="D312" s="280"/>
      <c r="E312" s="28"/>
      <c r="F312" s="10"/>
      <c r="G312" s="10"/>
      <c r="H312" s="731"/>
      <c r="I312" s="730"/>
    </row>
    <row r="313" spans="1:10" ht="15" customHeight="1">
      <c r="A313" s="45"/>
      <c r="B313" s="24"/>
      <c r="C313" s="31"/>
      <c r="D313" s="278"/>
      <c r="E313" s="32"/>
      <c r="F313" s="89"/>
      <c r="G313" s="24"/>
      <c r="H313" s="685"/>
      <c r="I313" s="686"/>
    </row>
    <row r="314" spans="1:10" ht="15" customHeight="1">
      <c r="A314" s="46"/>
      <c r="B314" s="10"/>
      <c r="C314" s="27"/>
      <c r="D314" s="280"/>
      <c r="E314" s="28"/>
      <c r="F314" s="10"/>
      <c r="G314" s="10"/>
      <c r="H314" s="659"/>
      <c r="I314" s="660"/>
    </row>
    <row r="315" spans="1:10" ht="15" customHeight="1">
      <c r="A315" s="62"/>
      <c r="B315" s="9"/>
      <c r="C315" s="25"/>
      <c r="D315" s="279"/>
      <c r="E315" s="26"/>
      <c r="F315" s="89"/>
      <c r="G315" s="24"/>
      <c r="H315" s="657"/>
      <c r="I315" s="658"/>
    </row>
    <row r="316" spans="1:10" ht="15" customHeight="1">
      <c r="A316" s="46"/>
      <c r="B316" s="10"/>
      <c r="C316" s="29"/>
      <c r="D316" s="282"/>
      <c r="E316" s="30"/>
      <c r="F316" s="10"/>
      <c r="G316" s="10"/>
      <c r="H316" s="659"/>
      <c r="I316" s="660"/>
    </row>
    <row r="317" spans="1:10" ht="15" customHeight="1">
      <c r="A317" s="62"/>
      <c r="B317" s="9"/>
      <c r="C317" s="25"/>
      <c r="D317" s="279"/>
      <c r="E317" s="26"/>
      <c r="F317" s="89"/>
      <c r="G317" s="24"/>
      <c r="H317" s="685"/>
      <c r="I317" s="686"/>
    </row>
    <row r="318" spans="1:10" ht="15" customHeight="1">
      <c r="A318" s="46"/>
      <c r="B318" s="10"/>
      <c r="C318" s="65"/>
      <c r="D318" s="297"/>
      <c r="E318" s="28"/>
      <c r="F318" s="10"/>
      <c r="G318" s="10"/>
      <c r="H318" s="681"/>
      <c r="I318" s="682"/>
    </row>
    <row r="319" spans="1:10" ht="15" customHeight="1">
      <c r="A319" s="62"/>
      <c r="B319" s="9"/>
      <c r="C319" s="63"/>
      <c r="D319" s="279"/>
      <c r="E319" s="26"/>
      <c r="F319" s="89"/>
      <c r="G319" s="24"/>
      <c r="H319" s="685"/>
      <c r="I319" s="686"/>
    </row>
    <row r="320" spans="1:10" ht="15" customHeight="1">
      <c r="A320" s="46"/>
      <c r="B320" s="10"/>
      <c r="C320" s="65"/>
      <c r="D320" s="280"/>
      <c r="E320" s="28"/>
      <c r="F320" s="10"/>
      <c r="G320" s="10"/>
      <c r="H320" s="659"/>
      <c r="I320" s="660"/>
    </row>
    <row r="321" spans="1:10" ht="15" customHeight="1">
      <c r="A321" s="62"/>
      <c r="B321" s="9"/>
      <c r="C321" s="25"/>
      <c r="D321" s="279"/>
      <c r="E321" s="21"/>
      <c r="F321" s="66"/>
      <c r="G321" s="9"/>
      <c r="H321" s="685"/>
      <c r="I321" s="686"/>
    </row>
    <row r="322" spans="1:10" ht="15" customHeight="1">
      <c r="A322" s="46"/>
      <c r="B322" s="64"/>
      <c r="C322" s="44"/>
      <c r="D322" s="297"/>
      <c r="E322" s="17"/>
      <c r="F322" s="10"/>
      <c r="G322" s="10"/>
      <c r="H322" s="659"/>
      <c r="I322" s="660"/>
    </row>
    <row r="323" spans="1:10" ht="15" customHeight="1">
      <c r="A323" s="62"/>
      <c r="B323" s="9"/>
      <c r="C323" s="31"/>
      <c r="D323" s="279"/>
      <c r="E323" s="32"/>
      <c r="F323" s="8"/>
      <c r="G323" s="9"/>
      <c r="H323" s="657"/>
      <c r="I323" s="658"/>
    </row>
    <row r="324" spans="1:10" ht="15" customHeight="1">
      <c r="A324" s="46"/>
      <c r="B324" s="11"/>
      <c r="C324" s="29"/>
      <c r="D324" s="282"/>
      <c r="E324" s="30"/>
      <c r="F324" s="11"/>
      <c r="G324" s="11"/>
      <c r="H324" s="731"/>
      <c r="I324" s="730"/>
    </row>
    <row r="325" spans="1:10" ht="15" customHeight="1">
      <c r="A325" s="62"/>
      <c r="B325" s="9"/>
      <c r="C325" s="25"/>
      <c r="D325" s="279"/>
      <c r="E325" s="26"/>
      <c r="F325" s="8"/>
      <c r="G325" s="9"/>
      <c r="H325" s="657"/>
      <c r="I325" s="658"/>
    </row>
    <row r="326" spans="1:10" ht="15" customHeight="1">
      <c r="A326" s="46"/>
      <c r="B326" s="10"/>
      <c r="C326" s="27"/>
      <c r="D326" s="297"/>
      <c r="E326" s="28"/>
      <c r="F326" s="10"/>
      <c r="G326" s="10"/>
      <c r="H326" s="731"/>
      <c r="I326" s="730"/>
    </row>
    <row r="327" spans="1:10" ht="15" customHeight="1">
      <c r="A327" s="62"/>
      <c r="B327" s="9"/>
      <c r="C327" s="25"/>
      <c r="D327" s="279"/>
      <c r="E327" s="26"/>
      <c r="F327" s="9"/>
      <c r="G327" s="9"/>
      <c r="H327" s="657"/>
      <c r="I327" s="658"/>
    </row>
    <row r="328" spans="1:10" ht="15" customHeight="1">
      <c r="A328" s="46"/>
      <c r="B328" s="10"/>
      <c r="C328" s="44"/>
      <c r="D328" s="280"/>
      <c r="E328" s="28"/>
      <c r="F328" s="10"/>
      <c r="G328" s="10"/>
      <c r="H328" s="731"/>
      <c r="I328" s="730"/>
    </row>
    <row r="329" spans="1:10" ht="15" customHeight="1">
      <c r="A329" s="62"/>
      <c r="B329" s="24"/>
      <c r="C329" s="31"/>
      <c r="D329" s="278"/>
      <c r="E329" s="32"/>
      <c r="F329" s="89"/>
      <c r="G329" s="9"/>
      <c r="H329" s="685"/>
      <c r="I329" s="686"/>
    </row>
    <row r="330" spans="1:10" ht="15" customHeight="1">
      <c r="A330" s="46"/>
      <c r="B330" s="10"/>
      <c r="C330" s="27"/>
      <c r="D330" s="280"/>
      <c r="E330" s="28"/>
      <c r="F330" s="10"/>
      <c r="G330" s="10"/>
      <c r="H330" s="659"/>
      <c r="I330" s="660"/>
      <c r="J330" s="6"/>
    </row>
    <row r="331" spans="1:10" ht="15" customHeight="1">
      <c r="A331" s="62"/>
      <c r="B331" s="9"/>
      <c r="C331" s="25"/>
      <c r="D331" s="279"/>
      <c r="E331" s="21"/>
      <c r="F331" s="66"/>
      <c r="G331" s="67"/>
      <c r="H331" s="657"/>
      <c r="I331" s="658"/>
    </row>
    <row r="332" spans="1:10" ht="15" customHeight="1">
      <c r="A332" s="68"/>
      <c r="B332" s="35" t="s">
        <v>13</v>
      </c>
      <c r="C332" s="69"/>
      <c r="D332" s="281" t="s">
        <v>13</v>
      </c>
      <c r="E332" s="19" t="s">
        <v>13</v>
      </c>
      <c r="F332" s="14"/>
      <c r="G332" s="70"/>
      <c r="H332" s="732"/>
      <c r="I332" s="728"/>
    </row>
    <row r="333" spans="1:10" ht="30" customHeight="1">
      <c r="A333" s="54" t="s">
        <v>0</v>
      </c>
      <c r="B333" s="55" t="s">
        <v>1</v>
      </c>
      <c r="C333" s="55" t="s">
        <v>2</v>
      </c>
      <c r="D333" s="276" t="s">
        <v>3</v>
      </c>
      <c r="E333" s="55" t="s">
        <v>4</v>
      </c>
      <c r="F333" s="55" t="s">
        <v>5</v>
      </c>
      <c r="G333" s="55" t="s">
        <v>6</v>
      </c>
      <c r="H333" s="665" t="s">
        <v>14</v>
      </c>
      <c r="I333" s="666"/>
      <c r="J333" s="7"/>
    </row>
    <row r="334" spans="1:10" ht="15" customHeight="1">
      <c r="A334" s="56"/>
      <c r="B334" s="57"/>
      <c r="C334" s="58"/>
      <c r="D334" s="277"/>
      <c r="E334" s="59"/>
      <c r="F334" s="90"/>
      <c r="G334" s="9"/>
      <c r="H334" s="657"/>
      <c r="I334" s="658"/>
    </row>
    <row r="335" spans="1:10" ht="15" customHeight="1">
      <c r="A335" s="60"/>
      <c r="B335" s="10"/>
      <c r="C335" s="33"/>
      <c r="D335" s="300"/>
      <c r="E335" s="32"/>
      <c r="F335" s="24"/>
      <c r="G335" s="10"/>
      <c r="H335" s="659"/>
      <c r="I335" s="660"/>
    </row>
    <row r="336" spans="1:10" ht="15" customHeight="1">
      <c r="A336" s="62"/>
      <c r="B336" s="9"/>
      <c r="C336" s="25"/>
      <c r="D336" s="279"/>
      <c r="E336" s="26"/>
      <c r="F336" s="66"/>
      <c r="G336" s="9"/>
      <c r="H336" s="661"/>
      <c r="I336" s="662"/>
    </row>
    <row r="337" spans="1:10" ht="15" customHeight="1">
      <c r="A337" s="46"/>
      <c r="B337" s="10"/>
      <c r="C337" s="27"/>
      <c r="D337" s="280"/>
      <c r="E337" s="28"/>
      <c r="F337" s="10"/>
      <c r="G337" s="10"/>
      <c r="H337" s="659"/>
      <c r="I337" s="660"/>
      <c r="J337" s="6"/>
    </row>
    <row r="338" spans="1:10" ht="15" customHeight="1">
      <c r="A338" s="62"/>
      <c r="B338" s="9"/>
      <c r="C338" s="25"/>
      <c r="D338" s="279"/>
      <c r="E338" s="26"/>
      <c r="F338" s="8"/>
      <c r="G338" s="9"/>
      <c r="H338" s="679"/>
      <c r="I338" s="680"/>
    </row>
    <row r="339" spans="1:10" ht="15" customHeight="1">
      <c r="A339" s="46"/>
      <c r="B339" s="10"/>
      <c r="C339" s="29"/>
      <c r="D339" s="282"/>
      <c r="E339" s="30"/>
      <c r="F339" s="11"/>
      <c r="G339" s="10"/>
      <c r="H339" s="681"/>
      <c r="I339" s="682"/>
    </row>
    <row r="340" spans="1:10" ht="15" customHeight="1">
      <c r="A340" s="62"/>
      <c r="B340" s="9"/>
      <c r="C340" s="31"/>
      <c r="D340" s="279"/>
      <c r="E340" s="32"/>
      <c r="F340" s="8"/>
      <c r="G340" s="9"/>
      <c r="H340" s="679"/>
      <c r="I340" s="680"/>
    </row>
    <row r="341" spans="1:10" ht="15" customHeight="1">
      <c r="A341" s="48"/>
      <c r="B341" s="11"/>
      <c r="C341" s="29"/>
      <c r="D341" s="282"/>
      <c r="E341" s="30"/>
      <c r="F341" s="11"/>
      <c r="G341" s="10"/>
      <c r="H341" s="681"/>
      <c r="I341" s="682"/>
    </row>
    <row r="342" spans="1:10" ht="15" customHeight="1">
      <c r="A342" s="62"/>
      <c r="B342" s="24"/>
      <c r="C342" s="25"/>
      <c r="D342" s="279"/>
      <c r="E342" s="26"/>
      <c r="F342" s="8"/>
      <c r="G342" s="9"/>
      <c r="H342" s="679"/>
      <c r="I342" s="680"/>
    </row>
    <row r="343" spans="1:10" ht="15" customHeight="1">
      <c r="A343" s="48"/>
      <c r="B343" s="10"/>
      <c r="C343" s="31"/>
      <c r="D343" s="278"/>
      <c r="E343" s="28"/>
      <c r="F343" s="11"/>
      <c r="G343" s="10"/>
      <c r="H343" s="681"/>
      <c r="I343" s="682"/>
    </row>
    <row r="344" spans="1:10" ht="15" customHeight="1">
      <c r="A344" s="47"/>
      <c r="B344" s="9"/>
      <c r="C344" s="25"/>
      <c r="D344" s="279"/>
      <c r="E344" s="26"/>
      <c r="F344" s="8"/>
      <c r="G344" s="9"/>
      <c r="H344" s="679"/>
      <c r="I344" s="680"/>
    </row>
    <row r="345" spans="1:10" ht="15" customHeight="1">
      <c r="A345" s="48"/>
      <c r="B345" s="24"/>
      <c r="C345" s="44"/>
      <c r="D345" s="280"/>
      <c r="E345" s="28"/>
      <c r="F345" s="11"/>
      <c r="G345" s="10"/>
      <c r="H345" s="681"/>
      <c r="I345" s="682"/>
    </row>
    <row r="346" spans="1:10" ht="15" customHeight="1">
      <c r="A346" s="62"/>
      <c r="B346" s="9"/>
      <c r="C346" s="25"/>
      <c r="D346" s="279"/>
      <c r="E346" s="26"/>
      <c r="F346" s="8"/>
      <c r="G346" s="9"/>
      <c r="H346" s="679"/>
      <c r="I346" s="680"/>
    </row>
    <row r="347" spans="1:10" ht="15" customHeight="1">
      <c r="A347" s="46"/>
      <c r="B347" s="24"/>
      <c r="C347" s="44"/>
      <c r="D347" s="280"/>
      <c r="E347" s="28"/>
      <c r="F347" s="11"/>
      <c r="G347" s="10"/>
      <c r="H347" s="681"/>
      <c r="I347" s="682"/>
    </row>
    <row r="348" spans="1:10" ht="15" customHeight="1">
      <c r="A348" s="62"/>
      <c r="B348" s="9"/>
      <c r="C348" s="25"/>
      <c r="D348" s="279"/>
      <c r="E348" s="26"/>
      <c r="F348" s="8"/>
      <c r="G348" s="9"/>
      <c r="H348" s="679"/>
      <c r="I348" s="680"/>
    </row>
    <row r="349" spans="1:10" ht="15" customHeight="1">
      <c r="A349" s="46"/>
      <c r="B349" s="10"/>
      <c r="C349" s="39"/>
      <c r="D349" s="280"/>
      <c r="E349" s="28"/>
      <c r="F349" s="11"/>
      <c r="G349" s="10"/>
      <c r="H349" s="681"/>
      <c r="I349" s="682"/>
    </row>
    <row r="350" spans="1:10" ht="15" customHeight="1">
      <c r="A350" s="62"/>
      <c r="B350" s="42"/>
      <c r="C350" s="43"/>
      <c r="D350" s="278"/>
      <c r="E350" s="32"/>
      <c r="F350" s="24"/>
      <c r="G350" s="9"/>
      <c r="H350" s="679"/>
      <c r="I350" s="680"/>
    </row>
    <row r="351" spans="1:10" ht="15" customHeight="1">
      <c r="A351" s="46"/>
      <c r="B351" s="24"/>
      <c r="C351" s="44"/>
      <c r="D351" s="278"/>
      <c r="E351" s="28"/>
      <c r="F351" s="11"/>
      <c r="G351" s="10"/>
      <c r="H351" s="681"/>
      <c r="I351" s="682"/>
    </row>
    <row r="352" spans="1:10" ht="15" customHeight="1">
      <c r="A352" s="45"/>
      <c r="B352" s="9"/>
      <c r="C352" s="63"/>
      <c r="D352" s="279"/>
      <c r="E352" s="26"/>
      <c r="F352" s="8"/>
      <c r="G352" s="9"/>
      <c r="H352" s="679"/>
      <c r="I352" s="680"/>
    </row>
    <row r="353" spans="1:10" ht="15" customHeight="1">
      <c r="A353" s="45"/>
      <c r="B353" s="10"/>
      <c r="C353" s="65"/>
      <c r="D353" s="278"/>
      <c r="E353" s="28"/>
      <c r="F353" s="11"/>
      <c r="G353" s="10"/>
      <c r="H353" s="681"/>
      <c r="I353" s="682"/>
    </row>
    <row r="354" spans="1:10" ht="15" customHeight="1">
      <c r="A354" s="62"/>
      <c r="B354" s="9"/>
      <c r="C354" s="25"/>
      <c r="D354" s="279"/>
      <c r="E354" s="26"/>
      <c r="F354" s="66"/>
      <c r="G354" s="9"/>
      <c r="H354" s="679"/>
      <c r="I354" s="680"/>
    </row>
    <row r="355" spans="1:10" ht="15" customHeight="1">
      <c r="A355" s="46"/>
      <c r="B355" s="64"/>
      <c r="C355" s="44"/>
      <c r="D355" s="280"/>
      <c r="E355" s="28"/>
      <c r="F355" s="11"/>
      <c r="G355" s="10"/>
      <c r="H355" s="659"/>
      <c r="I355" s="660"/>
    </row>
    <row r="356" spans="1:10" ht="15" customHeight="1">
      <c r="A356" s="45"/>
      <c r="B356" s="24"/>
      <c r="C356" s="31"/>
      <c r="D356" s="278"/>
      <c r="E356" s="32"/>
      <c r="F356" s="8"/>
      <c r="G356" s="9"/>
      <c r="H356" s="657"/>
      <c r="I356" s="658"/>
    </row>
    <row r="357" spans="1:10" ht="15" customHeight="1">
      <c r="A357" s="46"/>
      <c r="B357" s="64"/>
      <c r="C357" s="44"/>
      <c r="D357" s="280"/>
      <c r="E357" s="28"/>
      <c r="F357" s="10"/>
      <c r="G357" s="10"/>
      <c r="H357" s="659"/>
      <c r="I357" s="660"/>
      <c r="J357" s="6"/>
    </row>
    <row r="358" spans="1:10" ht="15" customHeight="1">
      <c r="A358" s="62"/>
      <c r="B358" s="24"/>
      <c r="C358" s="31"/>
      <c r="D358" s="278"/>
      <c r="E358" s="32"/>
      <c r="F358" s="36"/>
      <c r="G358" s="24"/>
      <c r="H358" s="657"/>
      <c r="I358" s="658"/>
    </row>
    <row r="359" spans="1:10" ht="15" customHeight="1">
      <c r="A359" s="46"/>
      <c r="B359" s="61"/>
      <c r="C359" s="44"/>
      <c r="D359" s="297"/>
      <c r="E359" s="28"/>
      <c r="F359" s="10"/>
      <c r="G359" s="10"/>
      <c r="H359" s="659"/>
      <c r="I359" s="660"/>
      <c r="J359" s="6"/>
    </row>
    <row r="360" spans="1:10" ht="15" customHeight="1">
      <c r="A360" s="62"/>
      <c r="B360" s="24"/>
      <c r="C360" s="25"/>
      <c r="D360" s="279"/>
      <c r="E360" s="26"/>
      <c r="F360" s="36"/>
      <c r="G360" s="9"/>
      <c r="H360" s="657"/>
      <c r="I360" s="658"/>
    </row>
    <row r="361" spans="1:10" ht="15" customHeight="1">
      <c r="A361" s="46"/>
      <c r="B361" s="10"/>
      <c r="C361" s="44"/>
      <c r="D361" s="280"/>
      <c r="E361" s="28"/>
      <c r="F361" s="10"/>
      <c r="G361" s="10"/>
      <c r="H361" s="659"/>
      <c r="I361" s="660"/>
    </row>
    <row r="362" spans="1:10" ht="15" customHeight="1">
      <c r="A362" s="45"/>
      <c r="B362" s="9"/>
      <c r="C362" s="25"/>
      <c r="D362" s="279"/>
      <c r="E362" s="26"/>
      <c r="F362" s="8"/>
      <c r="G362" s="9"/>
      <c r="H362" s="657"/>
      <c r="I362" s="658"/>
    </row>
    <row r="363" spans="1:10" ht="15" customHeight="1">
      <c r="A363" s="45"/>
      <c r="B363" s="10"/>
      <c r="C363" s="44"/>
      <c r="D363" s="280"/>
      <c r="E363" s="28"/>
      <c r="F363" s="10"/>
      <c r="G363" s="10"/>
      <c r="H363" s="659"/>
      <c r="I363" s="660"/>
    </row>
    <row r="364" spans="1:10" ht="15" customHeight="1">
      <c r="A364" s="62"/>
      <c r="B364" s="9"/>
      <c r="C364" s="25"/>
      <c r="D364" s="279"/>
      <c r="E364" s="21"/>
      <c r="F364" s="66"/>
      <c r="G364" s="9"/>
      <c r="H364" s="657"/>
      <c r="I364" s="658"/>
    </row>
    <row r="365" spans="1:10" ht="15" customHeight="1">
      <c r="A365" s="68"/>
      <c r="B365" s="14"/>
      <c r="C365" s="34"/>
      <c r="D365" s="281"/>
      <c r="E365" s="19"/>
      <c r="F365" s="14"/>
      <c r="G365" s="14"/>
      <c r="H365" s="663"/>
      <c r="I365" s="664"/>
    </row>
    <row r="366" spans="1:10" ht="30" customHeight="1">
      <c r="A366" s="54" t="s">
        <v>0</v>
      </c>
      <c r="B366" s="55" t="s">
        <v>1</v>
      </c>
      <c r="C366" s="55" t="s">
        <v>2</v>
      </c>
      <c r="D366" s="276" t="s">
        <v>3</v>
      </c>
      <c r="E366" s="55" t="s">
        <v>4</v>
      </c>
      <c r="F366" s="55" t="s">
        <v>5</v>
      </c>
      <c r="G366" s="55" t="s">
        <v>6</v>
      </c>
      <c r="H366" s="665" t="s">
        <v>14</v>
      </c>
      <c r="I366" s="666"/>
      <c r="J366" s="7"/>
    </row>
    <row r="367" spans="1:10" ht="15" customHeight="1">
      <c r="A367" s="56"/>
      <c r="B367" s="57"/>
      <c r="C367" s="58"/>
      <c r="D367" s="277"/>
      <c r="E367" s="59"/>
      <c r="F367" s="90"/>
      <c r="G367" s="9"/>
      <c r="H367" s="657"/>
      <c r="I367" s="658"/>
    </row>
    <row r="368" spans="1:10" ht="15" customHeight="1">
      <c r="A368" s="60"/>
      <c r="B368" s="10"/>
      <c r="C368" s="33"/>
      <c r="D368" s="300"/>
      <c r="E368" s="32"/>
      <c r="F368" s="24"/>
      <c r="G368" s="10"/>
      <c r="H368" s="659"/>
      <c r="I368" s="660"/>
    </row>
    <row r="369" spans="1:10" ht="15" customHeight="1">
      <c r="A369" s="62"/>
      <c r="B369" s="9"/>
      <c r="C369" s="25"/>
      <c r="D369" s="279"/>
      <c r="E369" s="26"/>
      <c r="F369" s="66"/>
      <c r="G369" s="9"/>
      <c r="H369" s="657"/>
      <c r="I369" s="658"/>
    </row>
    <row r="370" spans="1:10" ht="15" customHeight="1">
      <c r="A370" s="46"/>
      <c r="B370" s="10"/>
      <c r="C370" s="27"/>
      <c r="D370" s="280"/>
      <c r="E370" s="28"/>
      <c r="F370" s="10"/>
      <c r="G370" s="10"/>
      <c r="H370" s="659"/>
      <c r="I370" s="660"/>
      <c r="J370" s="6"/>
    </row>
    <row r="371" spans="1:10" ht="15" customHeight="1">
      <c r="A371" s="45"/>
      <c r="B371" s="24"/>
      <c r="C371" s="31"/>
      <c r="D371" s="278"/>
      <c r="E371" s="32"/>
      <c r="F371" s="8"/>
      <c r="G371" s="9"/>
      <c r="H371" s="657"/>
      <c r="I371" s="658"/>
    </row>
    <row r="372" spans="1:10" ht="15" customHeight="1">
      <c r="A372" s="46"/>
      <c r="B372" s="10"/>
      <c r="C372" s="29"/>
      <c r="D372" s="299"/>
      <c r="E372" s="30"/>
      <c r="F372" s="11"/>
      <c r="G372" s="10"/>
      <c r="H372" s="659"/>
      <c r="I372" s="660"/>
      <c r="J372" s="6"/>
    </row>
    <row r="373" spans="1:10" ht="15" customHeight="1">
      <c r="A373" s="62"/>
      <c r="B373" s="24"/>
      <c r="C373" s="43"/>
      <c r="D373" s="279"/>
      <c r="E373" s="26"/>
      <c r="F373" s="36"/>
      <c r="G373" s="9"/>
      <c r="H373" s="661"/>
      <c r="I373" s="662"/>
    </row>
    <row r="374" spans="1:10" ht="15" customHeight="1">
      <c r="A374" s="48"/>
      <c r="B374" s="10"/>
      <c r="C374" s="44"/>
      <c r="D374" s="280"/>
      <c r="E374" s="28"/>
      <c r="F374" s="10"/>
      <c r="G374" s="10"/>
      <c r="H374" s="659"/>
      <c r="I374" s="660"/>
    </row>
    <row r="375" spans="1:10" ht="15" customHeight="1">
      <c r="A375" s="45"/>
      <c r="B375" s="24"/>
      <c r="C375" s="31"/>
      <c r="D375" s="278"/>
      <c r="E375" s="32"/>
      <c r="F375" s="89"/>
      <c r="G375" s="24"/>
      <c r="H375" s="667"/>
      <c r="I375" s="668"/>
    </row>
    <row r="376" spans="1:10" ht="15" customHeight="1">
      <c r="A376" s="46"/>
      <c r="B376" s="11"/>
      <c r="C376" s="29"/>
      <c r="D376" s="282"/>
      <c r="E376" s="30"/>
      <c r="F376" s="11"/>
      <c r="G376" s="11"/>
      <c r="H376" s="659"/>
      <c r="I376" s="660"/>
      <c r="J376" s="6"/>
    </row>
    <row r="377" spans="1:10" ht="15" customHeight="1">
      <c r="A377" s="62"/>
      <c r="B377" s="24"/>
      <c r="C377" s="25"/>
      <c r="D377" s="279"/>
      <c r="E377" s="26"/>
      <c r="F377" s="8"/>
      <c r="G377" s="9"/>
      <c r="H377" s="657"/>
      <c r="I377" s="658"/>
    </row>
    <row r="378" spans="1:10" ht="15" customHeight="1">
      <c r="A378" s="46"/>
      <c r="B378" s="10"/>
      <c r="C378" s="44"/>
      <c r="D378" s="280"/>
      <c r="E378" s="28"/>
      <c r="F378" s="10"/>
      <c r="G378" s="10"/>
      <c r="H378" s="659"/>
      <c r="I378" s="660"/>
    </row>
    <row r="379" spans="1:10" ht="15" customHeight="1">
      <c r="A379" s="45"/>
      <c r="B379" s="9"/>
      <c r="C379" s="25"/>
      <c r="D379" s="279"/>
      <c r="E379" s="26"/>
      <c r="F379" s="36"/>
      <c r="G379" s="9"/>
      <c r="H379" s="657"/>
      <c r="I379" s="658"/>
    </row>
    <row r="380" spans="1:10" ht="15" customHeight="1">
      <c r="A380" s="45"/>
      <c r="B380" s="10"/>
      <c r="C380" s="44"/>
      <c r="D380" s="297"/>
      <c r="E380" s="28"/>
      <c r="F380" s="10"/>
      <c r="G380" s="10"/>
      <c r="H380" s="659"/>
      <c r="I380" s="660"/>
    </row>
    <row r="381" spans="1:10" ht="15" customHeight="1">
      <c r="A381" s="62"/>
      <c r="B381" s="9"/>
      <c r="C381" s="25"/>
      <c r="D381" s="279"/>
      <c r="E381" s="26"/>
      <c r="F381" s="36"/>
      <c r="G381" s="9"/>
      <c r="H381" s="661"/>
      <c r="I381" s="662"/>
    </row>
    <row r="382" spans="1:10" ht="15" customHeight="1">
      <c r="A382" s="46"/>
      <c r="B382" s="10"/>
      <c r="C382" s="44"/>
      <c r="D382" s="280"/>
      <c r="E382" s="28"/>
      <c r="F382" s="10"/>
      <c r="G382" s="10"/>
      <c r="H382" s="659"/>
      <c r="I382" s="660"/>
    </row>
    <row r="383" spans="1:10" ht="15" customHeight="1">
      <c r="A383" s="62"/>
      <c r="B383" s="9"/>
      <c r="C383" s="31"/>
      <c r="D383" s="279"/>
      <c r="E383" s="32"/>
      <c r="F383" s="36"/>
      <c r="G383" s="9"/>
      <c r="H383" s="661"/>
      <c r="I383" s="662"/>
    </row>
    <row r="384" spans="1:10" ht="15" customHeight="1">
      <c r="A384" s="48"/>
      <c r="B384" s="10"/>
      <c r="C384" s="39"/>
      <c r="D384" s="280"/>
      <c r="E384" s="28"/>
      <c r="F384" s="10"/>
      <c r="G384" s="10"/>
      <c r="H384" s="659"/>
      <c r="I384" s="660"/>
    </row>
    <row r="385" spans="1:10" ht="15" customHeight="1">
      <c r="A385" s="62"/>
      <c r="B385" s="24"/>
      <c r="C385" s="43"/>
      <c r="D385" s="279"/>
      <c r="E385" s="26"/>
      <c r="F385" s="36"/>
      <c r="G385" s="9"/>
      <c r="H385" s="661"/>
      <c r="I385" s="662"/>
    </row>
    <row r="386" spans="1:10" ht="15" customHeight="1">
      <c r="A386" s="48"/>
      <c r="B386" s="10"/>
      <c r="C386" s="31"/>
      <c r="D386" s="278"/>
      <c r="E386" s="28"/>
      <c r="F386" s="24"/>
      <c r="G386" s="10"/>
      <c r="H386" s="659"/>
      <c r="I386" s="660"/>
    </row>
    <row r="387" spans="1:10" ht="15" customHeight="1">
      <c r="A387" s="62"/>
      <c r="B387" s="9"/>
      <c r="C387" s="25"/>
      <c r="D387" s="279"/>
      <c r="E387" s="26"/>
      <c r="F387" s="9"/>
      <c r="G387" s="9"/>
      <c r="H387" s="661"/>
      <c r="I387" s="662"/>
    </row>
    <row r="388" spans="1:10" ht="15" customHeight="1">
      <c r="A388" s="46"/>
      <c r="B388" s="24"/>
      <c r="C388" s="44"/>
      <c r="D388" s="280"/>
      <c r="E388" s="28"/>
      <c r="F388" s="10"/>
      <c r="G388" s="10"/>
      <c r="H388" s="659"/>
      <c r="I388" s="660"/>
    </row>
    <row r="389" spans="1:10" ht="15" customHeight="1">
      <c r="A389" s="62"/>
      <c r="B389" s="9"/>
      <c r="C389" s="25"/>
      <c r="D389" s="279"/>
      <c r="E389" s="26"/>
      <c r="F389" s="9"/>
      <c r="G389" s="9"/>
      <c r="H389" s="661"/>
      <c r="I389" s="662"/>
    </row>
    <row r="390" spans="1:10" ht="15" customHeight="1">
      <c r="A390" s="46"/>
      <c r="B390" s="10"/>
      <c r="C390" s="39"/>
      <c r="D390" s="280"/>
      <c r="E390" s="28"/>
      <c r="F390" s="10"/>
      <c r="G390" s="10"/>
      <c r="H390" s="659"/>
      <c r="I390" s="660"/>
    </row>
    <row r="391" spans="1:10" ht="15" customHeight="1">
      <c r="A391" s="62"/>
      <c r="B391" s="42"/>
      <c r="C391" s="43"/>
      <c r="D391" s="278"/>
      <c r="E391" s="32"/>
      <c r="F391" s="24"/>
      <c r="G391" s="24"/>
      <c r="H391" s="661"/>
      <c r="I391" s="662"/>
    </row>
    <row r="392" spans="1:10" ht="15" customHeight="1">
      <c r="A392" s="46"/>
      <c r="B392" s="24"/>
      <c r="C392" s="44"/>
      <c r="D392" s="278"/>
      <c r="E392" s="28"/>
      <c r="F392" s="10"/>
      <c r="G392" s="10"/>
      <c r="H392" s="659"/>
      <c r="I392" s="660"/>
    </row>
    <row r="393" spans="1:10" ht="15" customHeight="1">
      <c r="A393" s="45"/>
      <c r="B393" s="9"/>
      <c r="C393" s="63"/>
      <c r="D393" s="279"/>
      <c r="E393" s="26"/>
      <c r="F393" s="9"/>
      <c r="G393" s="9"/>
      <c r="H393" s="661"/>
      <c r="I393" s="662"/>
    </row>
    <row r="394" spans="1:10" ht="15" customHeight="1">
      <c r="A394" s="45"/>
      <c r="B394" s="10"/>
      <c r="C394" s="65"/>
      <c r="D394" s="278"/>
      <c r="E394" s="28"/>
      <c r="F394" s="10"/>
      <c r="G394" s="10"/>
      <c r="H394" s="659"/>
      <c r="I394" s="660"/>
    </row>
    <row r="395" spans="1:10" ht="15" customHeight="1">
      <c r="A395" s="62"/>
      <c r="B395" s="9"/>
      <c r="C395" s="25"/>
      <c r="D395" s="279"/>
      <c r="E395" s="21"/>
      <c r="F395" s="66"/>
      <c r="G395" s="67"/>
      <c r="H395" s="661"/>
      <c r="I395" s="662"/>
    </row>
    <row r="396" spans="1:10" ht="15" customHeight="1">
      <c r="A396" s="46"/>
      <c r="B396" s="28"/>
      <c r="C396" s="44"/>
      <c r="D396" s="280"/>
      <c r="E396" s="17"/>
      <c r="F396" s="10"/>
      <c r="G396" s="76"/>
      <c r="H396" s="659"/>
      <c r="I396" s="660"/>
    </row>
    <row r="397" spans="1:10" ht="15" customHeight="1">
      <c r="A397" s="62"/>
      <c r="B397" s="9"/>
      <c r="C397" s="25"/>
      <c r="D397" s="279"/>
      <c r="E397" s="21"/>
      <c r="F397" s="66"/>
      <c r="G397" s="67"/>
      <c r="H397" s="661"/>
      <c r="I397" s="662"/>
    </row>
    <row r="398" spans="1:10" ht="15" customHeight="1">
      <c r="A398" s="68"/>
      <c r="B398" s="35"/>
      <c r="C398" s="69"/>
      <c r="D398" s="281"/>
      <c r="E398" s="19"/>
      <c r="F398" s="14"/>
      <c r="G398" s="70"/>
      <c r="H398" s="663"/>
      <c r="I398" s="664"/>
    </row>
    <row r="399" spans="1:10" ht="30" customHeight="1">
      <c r="A399" s="54" t="s">
        <v>0</v>
      </c>
      <c r="B399" s="55" t="s">
        <v>1</v>
      </c>
      <c r="C399" s="55" t="s">
        <v>2</v>
      </c>
      <c r="D399" s="276" t="s">
        <v>3</v>
      </c>
      <c r="E399" s="55" t="s">
        <v>4</v>
      </c>
      <c r="F399" s="55" t="s">
        <v>5</v>
      </c>
      <c r="G399" s="55" t="s">
        <v>6</v>
      </c>
      <c r="H399" s="665" t="s">
        <v>14</v>
      </c>
      <c r="I399" s="666"/>
      <c r="J399" s="7"/>
    </row>
    <row r="400" spans="1:10" ht="15" customHeight="1">
      <c r="A400" s="56"/>
      <c r="B400" s="57"/>
      <c r="C400" s="58"/>
      <c r="D400" s="277"/>
      <c r="E400" s="59"/>
      <c r="F400" s="57"/>
      <c r="G400" s="9"/>
      <c r="H400" s="687"/>
      <c r="I400" s="688"/>
    </row>
    <row r="401" spans="1:9" ht="15" customHeight="1">
      <c r="A401" s="60"/>
      <c r="B401" s="61"/>
      <c r="C401" s="44"/>
      <c r="D401" s="280"/>
      <c r="E401" s="28"/>
      <c r="F401" s="10"/>
      <c r="G401" s="10"/>
      <c r="H401" s="659"/>
      <c r="I401" s="660"/>
    </row>
    <row r="402" spans="1:9" ht="15" customHeight="1">
      <c r="A402" s="62"/>
      <c r="B402" s="24"/>
      <c r="C402" s="63"/>
      <c r="D402" s="278"/>
      <c r="E402" s="32"/>
      <c r="F402" s="24"/>
      <c r="G402" s="9"/>
      <c r="H402" s="661"/>
      <c r="I402" s="662"/>
    </row>
    <row r="403" spans="1:9" ht="15" customHeight="1">
      <c r="A403" s="46"/>
      <c r="B403" s="10"/>
      <c r="C403" s="65"/>
      <c r="D403" s="278"/>
      <c r="E403" s="28"/>
      <c r="F403" s="10"/>
      <c r="G403" s="10"/>
      <c r="H403" s="659"/>
      <c r="I403" s="660"/>
    </row>
    <row r="404" spans="1:9" ht="15" customHeight="1">
      <c r="A404" s="62"/>
      <c r="B404" s="9"/>
      <c r="C404" s="63"/>
      <c r="D404" s="279"/>
      <c r="E404" s="26"/>
      <c r="F404" s="9"/>
      <c r="G404" s="9"/>
      <c r="H404" s="657"/>
      <c r="I404" s="658"/>
    </row>
    <row r="405" spans="1:9" ht="15" customHeight="1">
      <c r="A405" s="46"/>
      <c r="B405" s="10"/>
      <c r="C405" s="65"/>
      <c r="D405" s="278"/>
      <c r="E405" s="28"/>
      <c r="F405" s="10"/>
      <c r="G405" s="10"/>
      <c r="H405" s="659"/>
      <c r="I405" s="660"/>
    </row>
    <row r="406" spans="1:9" ht="15" customHeight="1">
      <c r="A406" s="62"/>
      <c r="B406" s="9"/>
      <c r="C406" s="63"/>
      <c r="D406" s="279"/>
      <c r="E406" s="26"/>
      <c r="F406" s="9"/>
      <c r="G406" s="9"/>
      <c r="H406" s="661"/>
      <c r="I406" s="662"/>
    </row>
    <row r="407" spans="1:9" ht="15" customHeight="1">
      <c r="A407" s="46"/>
      <c r="B407" s="10"/>
      <c r="C407" s="65"/>
      <c r="D407" s="278"/>
      <c r="E407" s="28"/>
      <c r="F407" s="10"/>
      <c r="G407" s="10"/>
      <c r="H407" s="659"/>
      <c r="I407" s="660"/>
    </row>
    <row r="408" spans="1:9" ht="15" customHeight="1">
      <c r="A408" s="62"/>
      <c r="B408" s="9"/>
      <c r="C408" s="63"/>
      <c r="D408" s="279"/>
      <c r="E408" s="26"/>
      <c r="F408" s="9"/>
      <c r="G408" s="9"/>
      <c r="H408" s="661"/>
      <c r="I408" s="662"/>
    </row>
    <row r="409" spans="1:9" ht="15" customHeight="1">
      <c r="A409" s="46"/>
      <c r="B409" s="10"/>
      <c r="C409" s="65"/>
      <c r="D409" s="278"/>
      <c r="E409" s="28"/>
      <c r="F409" s="10"/>
      <c r="G409" s="10"/>
      <c r="H409" s="659"/>
      <c r="I409" s="660"/>
    </row>
    <row r="410" spans="1:9" ht="15" customHeight="1">
      <c r="A410" s="62"/>
      <c r="B410" s="9"/>
      <c r="C410" s="63"/>
      <c r="D410" s="279"/>
      <c r="E410" s="26"/>
      <c r="F410" s="9"/>
      <c r="G410" s="9"/>
      <c r="H410" s="661"/>
      <c r="I410" s="662"/>
    </row>
    <row r="411" spans="1:9" ht="15" customHeight="1">
      <c r="A411" s="46"/>
      <c r="B411" s="10"/>
      <c r="C411" s="65"/>
      <c r="D411" s="278"/>
      <c r="E411" s="28"/>
      <c r="F411" s="10"/>
      <c r="G411" s="10"/>
      <c r="H411" s="659"/>
      <c r="I411" s="660"/>
    </row>
    <row r="412" spans="1:9" ht="15" customHeight="1">
      <c r="A412" s="62"/>
      <c r="B412" s="9"/>
      <c r="C412" s="63"/>
      <c r="D412" s="279"/>
      <c r="E412" s="26"/>
      <c r="F412" s="9"/>
      <c r="G412" s="9"/>
      <c r="H412" s="661"/>
      <c r="I412" s="662"/>
    </row>
    <row r="413" spans="1:9" ht="15" customHeight="1">
      <c r="A413" s="46"/>
      <c r="B413" s="10"/>
      <c r="C413" s="65"/>
      <c r="D413" s="278"/>
      <c r="E413" s="28"/>
      <c r="F413" s="10"/>
      <c r="G413" s="10"/>
      <c r="H413" s="659"/>
      <c r="I413" s="660"/>
    </row>
    <row r="414" spans="1:9" ht="15" customHeight="1">
      <c r="A414" s="62"/>
      <c r="B414" s="9"/>
      <c r="C414" s="63"/>
      <c r="D414" s="279"/>
      <c r="E414" s="26"/>
      <c r="F414" s="9"/>
      <c r="G414" s="9"/>
      <c r="H414" s="661"/>
      <c r="I414" s="662"/>
    </row>
    <row r="415" spans="1:9" ht="15" customHeight="1">
      <c r="A415" s="46"/>
      <c r="B415" s="10"/>
      <c r="C415" s="65"/>
      <c r="D415" s="278"/>
      <c r="E415" s="28"/>
      <c r="F415" s="10"/>
      <c r="G415" s="10"/>
      <c r="H415" s="659"/>
      <c r="I415" s="660"/>
    </row>
    <row r="416" spans="1:9" ht="15" customHeight="1">
      <c r="A416" s="62"/>
      <c r="B416" s="9"/>
      <c r="C416" s="63"/>
      <c r="D416" s="279"/>
      <c r="E416" s="26"/>
      <c r="F416" s="9"/>
      <c r="G416" s="9"/>
      <c r="H416" s="661"/>
      <c r="I416" s="662"/>
    </row>
    <row r="417" spans="1:10" ht="15" customHeight="1">
      <c r="A417" s="46"/>
      <c r="B417" s="10"/>
      <c r="C417" s="65"/>
      <c r="D417" s="278"/>
      <c r="E417" s="28"/>
      <c r="F417" s="10"/>
      <c r="G417" s="10"/>
      <c r="H417" s="659"/>
      <c r="I417" s="660"/>
    </row>
    <row r="418" spans="1:10" ht="15" customHeight="1">
      <c r="A418" s="62"/>
      <c r="B418" s="9"/>
      <c r="C418" s="63"/>
      <c r="D418" s="279"/>
      <c r="E418" s="26"/>
      <c r="F418" s="9"/>
      <c r="G418" s="9"/>
      <c r="H418" s="661"/>
      <c r="I418" s="662"/>
    </row>
    <row r="419" spans="1:10" ht="15" customHeight="1">
      <c r="A419" s="46"/>
      <c r="B419" s="10"/>
      <c r="C419" s="65"/>
      <c r="D419" s="278"/>
      <c r="E419" s="28"/>
      <c r="F419" s="10"/>
      <c r="G419" s="10"/>
      <c r="H419" s="659"/>
      <c r="I419" s="660"/>
    </row>
    <row r="420" spans="1:10" ht="15" customHeight="1">
      <c r="A420" s="62"/>
      <c r="B420" s="9"/>
      <c r="C420" s="63"/>
      <c r="D420" s="279"/>
      <c r="E420" s="26"/>
      <c r="F420" s="9"/>
      <c r="G420" s="9"/>
      <c r="H420" s="661"/>
      <c r="I420" s="662"/>
    </row>
    <row r="421" spans="1:10" ht="15" customHeight="1">
      <c r="A421" s="46"/>
      <c r="B421" s="10"/>
      <c r="C421" s="65"/>
      <c r="D421" s="278"/>
      <c r="E421" s="28"/>
      <c r="F421" s="10"/>
      <c r="G421" s="10"/>
      <c r="H421" s="659"/>
      <c r="I421" s="660"/>
    </row>
    <row r="422" spans="1:10" ht="15" customHeight="1">
      <c r="A422" s="62"/>
      <c r="B422" s="9"/>
      <c r="C422" s="63"/>
      <c r="D422" s="279"/>
      <c r="E422" s="26"/>
      <c r="F422" s="9"/>
      <c r="G422" s="9"/>
      <c r="H422" s="661"/>
      <c r="I422" s="662"/>
    </row>
    <row r="423" spans="1:10" ht="15" customHeight="1">
      <c r="A423" s="46"/>
      <c r="B423" s="10"/>
      <c r="C423" s="65"/>
      <c r="D423" s="278"/>
      <c r="E423" s="28"/>
      <c r="F423" s="10"/>
      <c r="G423" s="10"/>
      <c r="H423" s="659"/>
      <c r="I423" s="660"/>
    </row>
    <row r="424" spans="1:10" ht="15" customHeight="1">
      <c r="A424" s="62"/>
      <c r="B424" s="9"/>
      <c r="C424" s="63"/>
      <c r="D424" s="279"/>
      <c r="E424" s="26"/>
      <c r="F424" s="9"/>
      <c r="G424" s="9"/>
      <c r="H424" s="661"/>
      <c r="I424" s="662"/>
    </row>
    <row r="425" spans="1:10" ht="15" customHeight="1">
      <c r="A425" s="46"/>
      <c r="B425" s="10"/>
      <c r="C425" s="65"/>
      <c r="D425" s="278"/>
      <c r="E425" s="28"/>
      <c r="F425" s="10"/>
      <c r="G425" s="10"/>
      <c r="H425" s="659"/>
      <c r="I425" s="660"/>
    </row>
    <row r="426" spans="1:10" ht="15" customHeight="1">
      <c r="A426" s="62"/>
      <c r="B426" s="9"/>
      <c r="C426" s="63"/>
      <c r="D426" s="279"/>
      <c r="E426" s="26"/>
      <c r="F426" s="9"/>
      <c r="G426" s="9"/>
      <c r="H426" s="661"/>
      <c r="I426" s="662"/>
    </row>
    <row r="427" spans="1:10" ht="15" customHeight="1">
      <c r="A427" s="46"/>
      <c r="B427" s="10"/>
      <c r="C427" s="65"/>
      <c r="D427" s="278"/>
      <c r="E427" s="28"/>
      <c r="F427" s="10"/>
      <c r="G427" s="10"/>
      <c r="H427" s="659"/>
      <c r="I427" s="660"/>
    </row>
    <row r="428" spans="1:10" ht="15" customHeight="1">
      <c r="A428" s="62"/>
      <c r="B428" s="9"/>
      <c r="C428" s="63"/>
      <c r="D428" s="279"/>
      <c r="E428" s="26"/>
      <c r="F428" s="9"/>
      <c r="G428" s="9"/>
      <c r="H428" s="661"/>
      <c r="I428" s="662"/>
    </row>
    <row r="429" spans="1:10" ht="15" customHeight="1">
      <c r="A429" s="46"/>
      <c r="B429" s="28"/>
      <c r="C429" s="65"/>
      <c r="D429" s="278"/>
      <c r="E429" s="28"/>
      <c r="F429" s="10"/>
      <c r="G429" s="10"/>
      <c r="H429" s="659"/>
      <c r="I429" s="660"/>
    </row>
    <row r="430" spans="1:10" ht="15" customHeight="1">
      <c r="A430" s="62"/>
      <c r="B430" s="9"/>
      <c r="C430" s="25"/>
      <c r="D430" s="279"/>
      <c r="E430" s="21"/>
      <c r="F430" s="66"/>
      <c r="G430" s="9"/>
      <c r="H430" s="661"/>
      <c r="I430" s="662"/>
    </row>
    <row r="431" spans="1:10" ht="15" customHeight="1">
      <c r="A431" s="68"/>
      <c r="B431" s="80"/>
      <c r="C431" s="69"/>
      <c r="D431" s="281"/>
      <c r="E431" s="19"/>
      <c r="F431" s="14"/>
      <c r="G431" s="14"/>
      <c r="H431" s="663"/>
      <c r="I431" s="664"/>
    </row>
    <row r="432" spans="1:10" ht="30" customHeight="1">
      <c r="A432" s="54" t="s">
        <v>0</v>
      </c>
      <c r="B432" s="55" t="s">
        <v>1</v>
      </c>
      <c r="C432" s="55" t="s">
        <v>2</v>
      </c>
      <c r="D432" s="276" t="s">
        <v>3</v>
      </c>
      <c r="E432" s="55" t="s">
        <v>4</v>
      </c>
      <c r="F432" s="55" t="s">
        <v>5</v>
      </c>
      <c r="G432" s="55" t="s">
        <v>6</v>
      </c>
      <c r="H432" s="665" t="s">
        <v>14</v>
      </c>
      <c r="I432" s="666"/>
      <c r="J432" s="7"/>
    </row>
    <row r="433" spans="1:10" ht="15" customHeight="1">
      <c r="A433" s="56"/>
      <c r="B433" s="57"/>
      <c r="C433" s="58"/>
      <c r="D433" s="277"/>
      <c r="E433" s="59"/>
      <c r="F433" s="57"/>
      <c r="G433" s="9"/>
      <c r="H433" s="687"/>
      <c r="I433" s="688"/>
    </row>
    <row r="434" spans="1:10" ht="15" customHeight="1">
      <c r="A434" s="60"/>
      <c r="B434" s="61"/>
      <c r="C434" s="31"/>
      <c r="D434" s="278"/>
      <c r="E434" s="32"/>
      <c r="F434" s="24"/>
      <c r="G434" s="10"/>
      <c r="H434" s="659"/>
      <c r="I434" s="660"/>
    </row>
    <row r="435" spans="1:10" ht="15" customHeight="1">
      <c r="A435" s="62"/>
      <c r="B435" s="9"/>
      <c r="C435" s="25"/>
      <c r="D435" s="279"/>
      <c r="E435" s="26"/>
      <c r="F435" s="9"/>
      <c r="G435" s="9"/>
      <c r="H435" s="661"/>
      <c r="I435" s="662"/>
    </row>
    <row r="436" spans="1:10" ht="15" customHeight="1">
      <c r="A436" s="46"/>
      <c r="B436" s="10"/>
      <c r="C436" s="44"/>
      <c r="D436" s="280"/>
      <c r="E436" s="28"/>
      <c r="F436" s="10"/>
      <c r="G436" s="10"/>
      <c r="H436" s="659"/>
      <c r="I436" s="660"/>
      <c r="J436" s="6"/>
    </row>
    <row r="437" spans="1:10" ht="15" customHeight="1">
      <c r="A437" s="45"/>
      <c r="B437" s="24"/>
      <c r="C437" s="25"/>
      <c r="D437" s="278"/>
      <c r="E437" s="32"/>
      <c r="F437" s="8"/>
      <c r="G437" s="9"/>
      <c r="H437" s="685"/>
      <c r="I437" s="686"/>
    </row>
    <row r="438" spans="1:10" ht="15" customHeight="1">
      <c r="A438" s="46"/>
      <c r="B438" s="10"/>
      <c r="C438" s="27"/>
      <c r="D438" s="280"/>
      <c r="E438" s="28"/>
      <c r="F438" s="10"/>
      <c r="G438" s="10"/>
      <c r="H438" s="659"/>
      <c r="I438" s="660"/>
      <c r="J438" s="6"/>
    </row>
    <row r="439" spans="1:10" ht="15" customHeight="1">
      <c r="A439" s="62"/>
      <c r="B439" s="24"/>
      <c r="C439" s="31"/>
      <c r="D439" s="278"/>
      <c r="E439" s="32"/>
      <c r="F439" s="8"/>
      <c r="G439" s="9"/>
      <c r="H439" s="661"/>
      <c r="I439" s="662"/>
    </row>
    <row r="440" spans="1:10" ht="15" customHeight="1">
      <c r="A440" s="46"/>
      <c r="B440" s="10"/>
      <c r="C440" s="27"/>
      <c r="D440" s="280"/>
      <c r="E440" s="28"/>
      <c r="F440" s="10"/>
      <c r="G440" s="10"/>
      <c r="H440" s="659"/>
      <c r="I440" s="660"/>
      <c r="J440" s="6"/>
    </row>
    <row r="441" spans="1:10" ht="15" customHeight="1">
      <c r="A441" s="62"/>
      <c r="B441" s="24"/>
      <c r="C441" s="25"/>
      <c r="D441" s="279"/>
      <c r="E441" s="26"/>
      <c r="F441" s="8"/>
      <c r="G441" s="9"/>
      <c r="H441" s="657"/>
      <c r="I441" s="658"/>
    </row>
    <row r="442" spans="1:10" ht="15" customHeight="1">
      <c r="A442" s="46"/>
      <c r="B442" s="10"/>
      <c r="C442" s="27"/>
      <c r="D442" s="280"/>
      <c r="E442" s="28"/>
      <c r="F442" s="10"/>
      <c r="G442" s="10"/>
      <c r="H442" s="659"/>
      <c r="I442" s="660"/>
    </row>
    <row r="443" spans="1:10" ht="15" customHeight="1">
      <c r="A443" s="45"/>
      <c r="B443" s="9"/>
      <c r="C443" s="31"/>
      <c r="D443" s="279"/>
      <c r="E443" s="26"/>
      <c r="F443" s="8"/>
      <c r="G443" s="9"/>
      <c r="H443" s="661"/>
      <c r="I443" s="662"/>
    </row>
    <row r="444" spans="1:10" ht="15" customHeight="1">
      <c r="A444" s="45"/>
      <c r="B444" s="10"/>
      <c r="C444" s="27"/>
      <c r="D444" s="280"/>
      <c r="E444" s="28"/>
      <c r="F444" s="10"/>
      <c r="G444" s="10"/>
      <c r="H444" s="659"/>
      <c r="I444" s="660"/>
    </row>
    <row r="445" spans="1:10" ht="15" customHeight="1">
      <c r="A445" s="62"/>
      <c r="B445" s="9"/>
      <c r="C445" s="25"/>
      <c r="D445" s="279"/>
      <c r="E445" s="26"/>
      <c r="F445" s="8"/>
      <c r="G445" s="9"/>
      <c r="H445" s="657"/>
      <c r="I445" s="658"/>
    </row>
    <row r="446" spans="1:10" ht="15" customHeight="1">
      <c r="A446" s="46"/>
      <c r="B446" s="10"/>
      <c r="C446" s="29"/>
      <c r="D446" s="282"/>
      <c r="E446" s="30"/>
      <c r="F446" s="11"/>
      <c r="G446" s="10"/>
      <c r="H446" s="659"/>
      <c r="I446" s="660"/>
    </row>
    <row r="447" spans="1:10" ht="15" customHeight="1">
      <c r="A447" s="62"/>
      <c r="B447" s="9"/>
      <c r="C447" s="31"/>
      <c r="D447" s="279"/>
      <c r="E447" s="32"/>
      <c r="F447" s="8"/>
      <c r="G447" s="9"/>
      <c r="H447" s="661"/>
      <c r="I447" s="662"/>
    </row>
    <row r="448" spans="1:10" ht="15" customHeight="1">
      <c r="A448" s="48"/>
      <c r="B448" s="11"/>
      <c r="C448" s="29"/>
      <c r="D448" s="282"/>
      <c r="E448" s="30"/>
      <c r="F448" s="11"/>
      <c r="G448" s="11"/>
      <c r="H448" s="659"/>
      <c r="I448" s="660"/>
    </row>
    <row r="449" spans="1:10" ht="15" customHeight="1">
      <c r="A449" s="62"/>
      <c r="B449" s="24"/>
      <c r="C449" s="25"/>
      <c r="D449" s="279"/>
      <c r="E449" s="26"/>
      <c r="F449" s="8"/>
      <c r="G449" s="9"/>
      <c r="H449" s="657"/>
      <c r="I449" s="658"/>
    </row>
    <row r="450" spans="1:10" ht="15" customHeight="1">
      <c r="A450" s="48"/>
      <c r="B450" s="10"/>
      <c r="C450" s="31"/>
      <c r="D450" s="278"/>
      <c r="E450" s="28"/>
      <c r="F450" s="24"/>
      <c r="G450" s="10"/>
      <c r="H450" s="659"/>
      <c r="I450" s="660"/>
    </row>
    <row r="451" spans="1:10" ht="15" customHeight="1">
      <c r="A451" s="62"/>
      <c r="B451" s="9"/>
      <c r="C451" s="25"/>
      <c r="D451" s="279"/>
      <c r="E451" s="26"/>
      <c r="F451" s="9"/>
      <c r="G451" s="9"/>
      <c r="H451" s="661"/>
      <c r="I451" s="662"/>
    </row>
    <row r="452" spans="1:10" ht="15" customHeight="1">
      <c r="A452" s="48"/>
      <c r="B452" s="24"/>
      <c r="C452" s="44"/>
      <c r="D452" s="280"/>
      <c r="E452" s="28"/>
      <c r="F452" s="10"/>
      <c r="G452" s="10"/>
      <c r="H452" s="659"/>
      <c r="I452" s="660"/>
    </row>
    <row r="453" spans="1:10" ht="15" customHeight="1">
      <c r="A453" s="62"/>
      <c r="B453" s="9"/>
      <c r="C453" s="25"/>
      <c r="D453" s="279"/>
      <c r="E453" s="26"/>
      <c r="F453" s="9"/>
      <c r="G453" s="9"/>
      <c r="H453" s="657"/>
      <c r="I453" s="658"/>
    </row>
    <row r="454" spans="1:10" ht="15" customHeight="1">
      <c r="A454" s="46"/>
      <c r="B454" s="10"/>
      <c r="C454" s="44"/>
      <c r="D454" s="280"/>
      <c r="E454" s="28"/>
      <c r="F454" s="10"/>
      <c r="G454" s="10"/>
      <c r="H454" s="731"/>
      <c r="I454" s="730"/>
      <c r="J454" s="6"/>
    </row>
    <row r="455" spans="1:10" ht="15" customHeight="1">
      <c r="A455" s="45"/>
      <c r="B455" s="24"/>
      <c r="C455" s="31"/>
      <c r="D455" s="278"/>
      <c r="E455" s="32"/>
      <c r="F455" s="9"/>
      <c r="G455" s="9"/>
      <c r="H455" s="657"/>
      <c r="I455" s="658"/>
    </row>
    <row r="456" spans="1:10" ht="15" customHeight="1">
      <c r="A456" s="46"/>
      <c r="B456" s="10"/>
      <c r="C456" s="44"/>
      <c r="D456" s="280"/>
      <c r="E456" s="28"/>
      <c r="F456" s="10"/>
      <c r="G456" s="10"/>
      <c r="H456" s="731"/>
      <c r="I456" s="730"/>
      <c r="J456" s="6"/>
    </row>
    <row r="457" spans="1:10" ht="15" customHeight="1">
      <c r="A457" s="62"/>
      <c r="B457" s="9"/>
      <c r="C457" s="25"/>
      <c r="D457" s="279"/>
      <c r="E457" s="26"/>
      <c r="F457" s="9"/>
      <c r="G457" s="9"/>
      <c r="H457" s="661"/>
      <c r="I457" s="662"/>
    </row>
    <row r="458" spans="1:10" ht="15" customHeight="1">
      <c r="A458" s="48"/>
      <c r="B458" s="24"/>
      <c r="C458" s="44"/>
      <c r="D458" s="280"/>
      <c r="E458" s="28"/>
      <c r="F458" s="10"/>
      <c r="G458" s="10"/>
      <c r="H458" s="659"/>
      <c r="I458" s="660"/>
    </row>
    <row r="459" spans="1:10" ht="15" customHeight="1">
      <c r="A459" s="62"/>
      <c r="B459" s="9"/>
      <c r="C459" s="31"/>
      <c r="D459" s="279"/>
      <c r="E459" s="26"/>
      <c r="F459" s="8"/>
      <c r="G459" s="9"/>
      <c r="H459" s="657"/>
      <c r="I459" s="658"/>
    </row>
    <row r="460" spans="1:10" ht="15" customHeight="1">
      <c r="A460" s="46"/>
      <c r="B460" s="10"/>
      <c r="C460" s="44"/>
      <c r="D460" s="297"/>
      <c r="E460" s="28"/>
      <c r="F460" s="10"/>
      <c r="G460" s="10"/>
      <c r="H460" s="659"/>
      <c r="I460" s="660"/>
    </row>
    <row r="461" spans="1:10" ht="15" customHeight="1">
      <c r="A461" s="62"/>
      <c r="B461" s="24"/>
      <c r="C461" s="31"/>
      <c r="D461" s="278"/>
      <c r="E461" s="32"/>
      <c r="F461" s="24"/>
      <c r="G461" s="24"/>
      <c r="H461" s="661"/>
      <c r="I461" s="662"/>
    </row>
    <row r="462" spans="1:10" ht="15" customHeight="1">
      <c r="A462" s="46"/>
      <c r="B462" s="10"/>
      <c r="C462" s="27"/>
      <c r="D462" s="278"/>
      <c r="E462" s="28"/>
      <c r="F462" s="10"/>
      <c r="G462" s="10"/>
      <c r="H462" s="659"/>
      <c r="I462" s="660"/>
    </row>
    <row r="463" spans="1:10" ht="15" customHeight="1">
      <c r="A463" s="62"/>
      <c r="B463" s="9"/>
      <c r="C463" s="25"/>
      <c r="D463" s="279"/>
      <c r="E463" s="21"/>
      <c r="F463" s="66"/>
      <c r="G463" s="9"/>
      <c r="H463" s="661"/>
      <c r="I463" s="662"/>
    </row>
    <row r="464" spans="1:10" ht="15" customHeight="1">
      <c r="A464" s="68"/>
      <c r="B464" s="80"/>
      <c r="C464" s="69"/>
      <c r="D464" s="281"/>
      <c r="E464" s="19"/>
      <c r="F464" s="14"/>
      <c r="G464" s="14"/>
      <c r="H464" s="663"/>
      <c r="I464" s="664"/>
    </row>
    <row r="465" spans="1:10" ht="30" customHeight="1">
      <c r="A465" s="54" t="s">
        <v>0</v>
      </c>
      <c r="B465" s="55" t="s">
        <v>1</v>
      </c>
      <c r="C465" s="55" t="s">
        <v>2</v>
      </c>
      <c r="D465" s="276" t="s">
        <v>3</v>
      </c>
      <c r="E465" s="55" t="s">
        <v>4</v>
      </c>
      <c r="F465" s="55" t="s">
        <v>5</v>
      </c>
      <c r="G465" s="55" t="s">
        <v>6</v>
      </c>
      <c r="H465" s="665" t="s">
        <v>14</v>
      </c>
      <c r="I465" s="666"/>
      <c r="J465" s="7"/>
    </row>
    <row r="466" spans="1:10" ht="15" customHeight="1">
      <c r="A466" s="56"/>
      <c r="B466" s="57"/>
      <c r="C466" s="58"/>
      <c r="D466" s="277"/>
      <c r="E466" s="59"/>
      <c r="F466" s="90"/>
      <c r="G466" s="9"/>
      <c r="H466" s="675"/>
      <c r="I466" s="676"/>
    </row>
    <row r="467" spans="1:10" ht="15" customHeight="1">
      <c r="A467" s="60"/>
      <c r="B467" s="64"/>
      <c r="C467" s="31"/>
      <c r="D467" s="278"/>
      <c r="E467" s="32"/>
      <c r="F467" s="24"/>
      <c r="G467" s="10"/>
      <c r="H467" s="659"/>
      <c r="I467" s="660"/>
    </row>
    <row r="468" spans="1:10" ht="15" customHeight="1">
      <c r="A468" s="62"/>
      <c r="B468" s="24"/>
      <c r="C468" s="43"/>
      <c r="D468" s="279"/>
      <c r="E468" s="26"/>
      <c r="F468" s="36"/>
      <c r="G468" s="9"/>
      <c r="H468" s="661"/>
      <c r="I468" s="662"/>
    </row>
    <row r="469" spans="1:10" ht="15" customHeight="1">
      <c r="A469" s="46"/>
      <c r="B469" s="10"/>
      <c r="C469" s="65"/>
      <c r="D469" s="280"/>
      <c r="E469" s="28"/>
      <c r="F469" s="10"/>
      <c r="G469" s="10"/>
      <c r="H469" s="659"/>
      <c r="I469" s="660"/>
    </row>
    <row r="470" spans="1:10" ht="15" customHeight="1">
      <c r="A470" s="45"/>
      <c r="B470" s="9"/>
      <c r="C470" s="25"/>
      <c r="D470" s="279"/>
      <c r="E470" s="26"/>
      <c r="F470" s="36"/>
      <c r="G470" s="9"/>
      <c r="H470" s="657"/>
      <c r="I470" s="658"/>
    </row>
    <row r="471" spans="1:10" ht="15" customHeight="1">
      <c r="A471" s="45"/>
      <c r="B471" s="61"/>
      <c r="C471" s="44"/>
      <c r="D471" s="280"/>
      <c r="E471" s="28"/>
      <c r="F471" s="10"/>
      <c r="G471" s="10"/>
      <c r="H471" s="659"/>
      <c r="I471" s="660"/>
    </row>
    <row r="472" spans="1:10" ht="15" customHeight="1">
      <c r="A472" s="62"/>
      <c r="B472" s="9"/>
      <c r="C472" s="25"/>
      <c r="D472" s="279"/>
      <c r="E472" s="26"/>
      <c r="F472" s="9"/>
      <c r="G472" s="9"/>
      <c r="H472" s="657"/>
      <c r="I472" s="658"/>
    </row>
    <row r="473" spans="1:10" ht="15" customHeight="1">
      <c r="A473" s="46"/>
      <c r="B473" s="10"/>
      <c r="C473" s="44"/>
      <c r="D473" s="280"/>
      <c r="E473" s="28"/>
      <c r="F473" s="10"/>
      <c r="G473" s="10"/>
      <c r="H473" s="731"/>
      <c r="I473" s="730"/>
      <c r="J473" s="6"/>
    </row>
    <row r="474" spans="1:10" ht="15" customHeight="1">
      <c r="A474" s="45"/>
      <c r="B474" s="24"/>
      <c r="C474" s="31"/>
      <c r="D474" s="278"/>
      <c r="E474" s="32"/>
      <c r="F474" s="9"/>
      <c r="G474" s="9"/>
      <c r="H474" s="657"/>
      <c r="I474" s="658"/>
    </row>
    <row r="475" spans="1:10" ht="15" customHeight="1">
      <c r="A475" s="46"/>
      <c r="B475" s="10"/>
      <c r="C475" s="44"/>
      <c r="D475" s="280"/>
      <c r="E475" s="28"/>
      <c r="F475" s="10"/>
      <c r="G475" s="10"/>
      <c r="H475" s="731"/>
      <c r="I475" s="730"/>
      <c r="J475" s="6"/>
    </row>
    <row r="476" spans="1:10" ht="15" customHeight="1">
      <c r="A476" s="62"/>
      <c r="B476" s="24"/>
      <c r="C476" s="31"/>
      <c r="D476" s="278"/>
      <c r="E476" s="32"/>
      <c r="F476" s="8"/>
      <c r="G476" s="9"/>
      <c r="H476" s="661"/>
      <c r="I476" s="662"/>
    </row>
    <row r="477" spans="1:10" ht="15" customHeight="1">
      <c r="A477" s="46"/>
      <c r="B477" s="10"/>
      <c r="C477" s="27"/>
      <c r="D477" s="280"/>
      <c r="E477" s="28"/>
      <c r="F477" s="10"/>
      <c r="G477" s="10"/>
      <c r="H477" s="659"/>
      <c r="I477" s="660"/>
      <c r="J477" s="6"/>
    </row>
    <row r="478" spans="1:10" ht="15" customHeight="1">
      <c r="A478" s="62"/>
      <c r="B478" s="9"/>
      <c r="C478" s="25"/>
      <c r="D478" s="279"/>
      <c r="E478" s="26"/>
      <c r="F478" s="8"/>
      <c r="G478" s="9"/>
      <c r="H478" s="661"/>
      <c r="I478" s="662"/>
    </row>
    <row r="479" spans="1:10" ht="15" customHeight="1">
      <c r="A479" s="46"/>
      <c r="B479" s="10"/>
      <c r="C479" s="29"/>
      <c r="D479" s="282"/>
      <c r="E479" s="30"/>
      <c r="F479" s="11"/>
      <c r="G479" s="10"/>
      <c r="H479" s="659"/>
      <c r="I479" s="660"/>
    </row>
    <row r="480" spans="1:10" ht="15" customHeight="1">
      <c r="A480" s="62"/>
      <c r="B480" s="9"/>
      <c r="C480" s="31"/>
      <c r="D480" s="279"/>
      <c r="E480" s="32"/>
      <c r="F480" s="8"/>
      <c r="G480" s="9"/>
      <c r="H480" s="661"/>
      <c r="I480" s="662"/>
    </row>
    <row r="481" spans="1:9" ht="15" customHeight="1">
      <c r="A481" s="48"/>
      <c r="B481" s="11"/>
      <c r="C481" s="29"/>
      <c r="D481" s="282"/>
      <c r="E481" s="30"/>
      <c r="F481" s="11"/>
      <c r="G481" s="11"/>
      <c r="H481" s="659"/>
      <c r="I481" s="660"/>
    </row>
    <row r="482" spans="1:9" ht="15" customHeight="1">
      <c r="A482" s="62"/>
      <c r="B482" s="24"/>
      <c r="C482" s="25"/>
      <c r="D482" s="279"/>
      <c r="E482" s="26"/>
      <c r="F482" s="8"/>
      <c r="G482" s="9"/>
      <c r="H482" s="661"/>
      <c r="I482" s="662"/>
    </row>
    <row r="483" spans="1:9" ht="15" customHeight="1">
      <c r="A483" s="48"/>
      <c r="B483" s="10"/>
      <c r="C483" s="31"/>
      <c r="D483" s="278"/>
      <c r="E483" s="28"/>
      <c r="F483" s="24"/>
      <c r="G483" s="10"/>
      <c r="H483" s="659"/>
      <c r="I483" s="660"/>
    </row>
    <row r="484" spans="1:9" ht="15" customHeight="1">
      <c r="A484" s="47"/>
      <c r="B484" s="9"/>
      <c r="C484" s="25"/>
      <c r="D484" s="279"/>
      <c r="E484" s="26"/>
      <c r="F484" s="9"/>
      <c r="G484" s="9"/>
      <c r="H484" s="661"/>
      <c r="I484" s="662"/>
    </row>
    <row r="485" spans="1:9" ht="15" customHeight="1">
      <c r="A485" s="48"/>
      <c r="B485" s="24"/>
      <c r="C485" s="44"/>
      <c r="D485" s="280"/>
      <c r="E485" s="28"/>
      <c r="F485" s="10"/>
      <c r="G485" s="10"/>
      <c r="H485" s="659"/>
      <c r="I485" s="660"/>
    </row>
    <row r="486" spans="1:9" ht="15" customHeight="1">
      <c r="A486" s="62"/>
      <c r="B486" s="9"/>
      <c r="C486" s="25"/>
      <c r="D486" s="279"/>
      <c r="E486" s="26"/>
      <c r="F486" s="9"/>
      <c r="G486" s="9"/>
      <c r="H486" s="661"/>
      <c r="I486" s="662"/>
    </row>
    <row r="487" spans="1:9" ht="15" customHeight="1">
      <c r="A487" s="46"/>
      <c r="B487" s="24"/>
      <c r="C487" s="44"/>
      <c r="D487" s="280"/>
      <c r="E487" s="28"/>
      <c r="F487" s="10"/>
      <c r="G487" s="10"/>
      <c r="H487" s="659"/>
      <c r="I487" s="660"/>
    </row>
    <row r="488" spans="1:9" ht="15" customHeight="1">
      <c r="A488" s="62"/>
      <c r="B488" s="9"/>
      <c r="C488" s="25"/>
      <c r="D488" s="279"/>
      <c r="E488" s="26"/>
      <c r="F488" s="9"/>
      <c r="G488" s="9"/>
      <c r="H488" s="661"/>
      <c r="I488" s="662"/>
    </row>
    <row r="489" spans="1:9" ht="15" customHeight="1">
      <c r="A489" s="46"/>
      <c r="B489" s="10"/>
      <c r="C489" s="39"/>
      <c r="D489" s="280"/>
      <c r="E489" s="28"/>
      <c r="F489" s="10"/>
      <c r="G489" s="10"/>
      <c r="H489" s="659"/>
      <c r="I489" s="660"/>
    </row>
    <row r="490" spans="1:9" ht="15" customHeight="1">
      <c r="A490" s="62"/>
      <c r="B490" s="42"/>
      <c r="C490" s="43"/>
      <c r="D490" s="278"/>
      <c r="E490" s="32"/>
      <c r="F490" s="24"/>
      <c r="G490" s="24"/>
      <c r="H490" s="661"/>
      <c r="I490" s="662"/>
    </row>
    <row r="491" spans="1:9" ht="15" customHeight="1">
      <c r="A491" s="46"/>
      <c r="B491" s="24"/>
      <c r="C491" s="44"/>
      <c r="D491" s="278"/>
      <c r="E491" s="28"/>
      <c r="F491" s="10"/>
      <c r="G491" s="10"/>
      <c r="H491" s="659"/>
      <c r="I491" s="660"/>
    </row>
    <row r="492" spans="1:9" ht="15" customHeight="1">
      <c r="A492" s="45"/>
      <c r="B492" s="9"/>
      <c r="C492" s="63"/>
      <c r="D492" s="279"/>
      <c r="E492" s="26"/>
      <c r="F492" s="9"/>
      <c r="G492" s="9"/>
      <c r="H492" s="661"/>
      <c r="I492" s="662"/>
    </row>
    <row r="493" spans="1:9" ht="15" customHeight="1">
      <c r="A493" s="45"/>
      <c r="B493" s="10"/>
      <c r="C493" s="65"/>
      <c r="D493" s="278"/>
      <c r="E493" s="28"/>
      <c r="F493" s="10"/>
      <c r="G493" s="10"/>
      <c r="H493" s="659"/>
      <c r="I493" s="660"/>
    </row>
    <row r="494" spans="1:9" ht="15" customHeight="1">
      <c r="A494" s="62"/>
      <c r="B494" s="9"/>
      <c r="C494" s="25"/>
      <c r="D494" s="279"/>
      <c r="E494" s="21"/>
      <c r="F494" s="66"/>
      <c r="G494" s="67"/>
      <c r="H494" s="661"/>
      <c r="I494" s="662"/>
    </row>
    <row r="495" spans="1:9" ht="15" customHeight="1">
      <c r="A495" s="46"/>
      <c r="B495" s="28"/>
      <c r="C495" s="44"/>
      <c r="D495" s="280"/>
      <c r="E495" s="17"/>
      <c r="F495" s="10"/>
      <c r="G495" s="76"/>
      <c r="H495" s="659"/>
      <c r="I495" s="660"/>
    </row>
    <row r="496" spans="1:9" ht="15" customHeight="1">
      <c r="A496" s="62"/>
      <c r="B496" s="9"/>
      <c r="C496" s="25"/>
      <c r="D496" s="279"/>
      <c r="E496" s="21"/>
      <c r="F496" s="66"/>
      <c r="G496" s="67"/>
      <c r="H496" s="661"/>
      <c r="I496" s="662"/>
    </row>
    <row r="497" spans="1:10" ht="15" customHeight="1">
      <c r="A497" s="68"/>
      <c r="B497" s="35"/>
      <c r="C497" s="69"/>
      <c r="D497" s="281"/>
      <c r="E497" s="19"/>
      <c r="F497" s="14"/>
      <c r="G497" s="70"/>
      <c r="H497" s="663"/>
      <c r="I497" s="664"/>
    </row>
    <row r="498" spans="1:10" ht="30" customHeight="1">
      <c r="A498" s="54" t="s">
        <v>0</v>
      </c>
      <c r="B498" s="55" t="s">
        <v>1</v>
      </c>
      <c r="C498" s="55" t="s">
        <v>2</v>
      </c>
      <c r="D498" s="276" t="s">
        <v>3</v>
      </c>
      <c r="E498" s="55" t="s">
        <v>4</v>
      </c>
      <c r="F498" s="55" t="s">
        <v>5</v>
      </c>
      <c r="G498" s="55" t="s">
        <v>6</v>
      </c>
      <c r="H498" s="665" t="s">
        <v>14</v>
      </c>
      <c r="I498" s="666"/>
      <c r="J498" s="7"/>
    </row>
    <row r="499" spans="1:10" ht="15" customHeight="1">
      <c r="A499" s="56"/>
      <c r="B499" s="57"/>
      <c r="C499" s="58"/>
      <c r="D499" s="277"/>
      <c r="E499" s="59"/>
      <c r="F499" s="57"/>
      <c r="G499" s="9"/>
      <c r="H499" s="687"/>
      <c r="I499" s="688"/>
    </row>
    <row r="500" spans="1:10" ht="15" customHeight="1">
      <c r="A500" s="60"/>
      <c r="B500" s="61"/>
      <c r="C500" s="31"/>
      <c r="D500" s="278"/>
      <c r="E500" s="32"/>
      <c r="F500" s="24"/>
      <c r="G500" s="10"/>
      <c r="H500" s="659"/>
      <c r="I500" s="660"/>
    </row>
    <row r="501" spans="1:10" ht="15" customHeight="1">
      <c r="A501" s="62"/>
      <c r="B501" s="9"/>
      <c r="C501" s="25"/>
      <c r="D501" s="279"/>
      <c r="E501" s="26"/>
      <c r="F501" s="9"/>
      <c r="G501" s="9"/>
      <c r="H501" s="21"/>
      <c r="I501" s="22"/>
    </row>
    <row r="502" spans="1:10" ht="15" customHeight="1">
      <c r="A502" s="46"/>
      <c r="B502" s="10"/>
      <c r="C502" s="44"/>
      <c r="D502" s="280"/>
      <c r="E502" s="28"/>
      <c r="F502" s="10"/>
      <c r="G502" s="10"/>
      <c r="H502" s="17"/>
      <c r="I502" s="18"/>
    </row>
    <row r="503" spans="1:10" ht="15" customHeight="1">
      <c r="A503" s="62"/>
      <c r="B503" s="9"/>
      <c r="C503" s="25"/>
      <c r="D503" s="279"/>
      <c r="E503" s="26"/>
      <c r="F503" s="9"/>
      <c r="G503" s="9"/>
      <c r="H503" s="21"/>
      <c r="I503" s="22"/>
    </row>
    <row r="504" spans="1:10" ht="15" customHeight="1">
      <c r="A504" s="46"/>
      <c r="B504" s="10"/>
      <c r="C504" s="44"/>
      <c r="D504" s="280"/>
      <c r="E504" s="28"/>
      <c r="F504" s="10"/>
      <c r="G504" s="10"/>
      <c r="H504" s="17"/>
      <c r="I504" s="18"/>
      <c r="J504" s="6"/>
    </row>
    <row r="505" spans="1:10" ht="15" customHeight="1">
      <c r="A505" s="62"/>
      <c r="B505" s="9"/>
      <c r="C505" s="25"/>
      <c r="D505" s="279"/>
      <c r="E505" s="26"/>
      <c r="F505" s="9"/>
      <c r="G505" s="9"/>
      <c r="H505" s="661"/>
      <c r="I505" s="662"/>
    </row>
    <row r="506" spans="1:10" ht="15" customHeight="1">
      <c r="A506" s="46"/>
      <c r="B506" s="10"/>
      <c r="C506" s="44"/>
      <c r="D506" s="280"/>
      <c r="E506" s="28"/>
      <c r="F506" s="10"/>
      <c r="G506" s="10"/>
      <c r="H506" s="17"/>
      <c r="I506" s="18"/>
      <c r="J506" s="6"/>
    </row>
    <row r="507" spans="1:10" ht="15" customHeight="1">
      <c r="A507" s="62"/>
      <c r="B507" s="9"/>
      <c r="C507" s="25"/>
      <c r="D507" s="279"/>
      <c r="E507" s="26"/>
      <c r="F507" s="9"/>
      <c r="G507" s="9"/>
      <c r="H507" s="661"/>
      <c r="I507" s="662"/>
    </row>
    <row r="508" spans="1:10" ht="15" customHeight="1">
      <c r="A508" s="46"/>
      <c r="B508" s="10"/>
      <c r="C508" s="44"/>
      <c r="D508" s="280"/>
      <c r="E508" s="28"/>
      <c r="F508" s="10"/>
      <c r="G508" s="10"/>
      <c r="H508" s="17"/>
      <c r="I508" s="18"/>
    </row>
    <row r="509" spans="1:10" ht="15" customHeight="1">
      <c r="A509" s="62"/>
      <c r="B509" s="9"/>
      <c r="C509" s="25"/>
      <c r="D509" s="279"/>
      <c r="E509" s="26"/>
      <c r="F509" s="9"/>
      <c r="G509" s="9"/>
      <c r="H509" s="661"/>
      <c r="I509" s="662"/>
    </row>
    <row r="510" spans="1:10" ht="15" customHeight="1">
      <c r="A510" s="46"/>
      <c r="B510" s="10"/>
      <c r="C510" s="44"/>
      <c r="D510" s="280"/>
      <c r="E510" s="28"/>
      <c r="F510" s="10"/>
      <c r="G510" s="10"/>
      <c r="H510" s="17"/>
      <c r="I510" s="18"/>
    </row>
    <row r="511" spans="1:10" ht="15" customHeight="1">
      <c r="A511" s="62"/>
      <c r="B511" s="9"/>
      <c r="C511" s="25"/>
      <c r="D511" s="279"/>
      <c r="E511" s="26"/>
      <c r="F511" s="9"/>
      <c r="G511" s="9"/>
      <c r="H511" s="21"/>
      <c r="I511" s="22"/>
    </row>
    <row r="512" spans="1:10" ht="15" customHeight="1">
      <c r="A512" s="46"/>
      <c r="B512" s="10"/>
      <c r="C512" s="44"/>
      <c r="D512" s="280"/>
      <c r="E512" s="28"/>
      <c r="F512" s="10"/>
      <c r="G512" s="10"/>
      <c r="H512" s="17"/>
      <c r="I512" s="18"/>
    </row>
    <row r="513" spans="1:9" ht="15" customHeight="1">
      <c r="A513" s="62"/>
      <c r="B513" s="9"/>
      <c r="C513" s="25"/>
      <c r="D513" s="279"/>
      <c r="E513" s="26"/>
      <c r="F513" s="9"/>
      <c r="G513" s="9"/>
      <c r="H513" s="21"/>
      <c r="I513" s="22"/>
    </row>
    <row r="514" spans="1:9" ht="15" customHeight="1">
      <c r="A514" s="46"/>
      <c r="B514" s="10"/>
      <c r="C514" s="44"/>
      <c r="D514" s="280"/>
      <c r="E514" s="28"/>
      <c r="F514" s="10"/>
      <c r="G514" s="10"/>
      <c r="H514" s="17"/>
      <c r="I514" s="18"/>
    </row>
    <row r="515" spans="1:9" ht="15" customHeight="1">
      <c r="A515" s="62"/>
      <c r="B515" s="9"/>
      <c r="C515" s="25"/>
      <c r="D515" s="279"/>
      <c r="E515" s="26"/>
      <c r="F515" s="9"/>
      <c r="G515" s="9"/>
      <c r="H515" s="21"/>
      <c r="I515" s="22"/>
    </row>
    <row r="516" spans="1:9" ht="15" customHeight="1">
      <c r="A516" s="46"/>
      <c r="B516" s="10"/>
      <c r="C516" s="44"/>
      <c r="D516" s="280"/>
      <c r="E516" s="28"/>
      <c r="F516" s="10"/>
      <c r="G516" s="10"/>
      <c r="H516" s="17"/>
      <c r="I516" s="18"/>
    </row>
    <row r="517" spans="1:9" ht="15" customHeight="1">
      <c r="A517" s="62"/>
      <c r="B517" s="9"/>
      <c r="C517" s="25"/>
      <c r="D517" s="279"/>
      <c r="E517" s="26"/>
      <c r="F517" s="9"/>
      <c r="G517" s="9"/>
      <c r="H517" s="21"/>
      <c r="I517" s="22"/>
    </row>
    <row r="518" spans="1:9" ht="15" customHeight="1">
      <c r="A518" s="46"/>
      <c r="B518" s="10"/>
      <c r="C518" s="44"/>
      <c r="D518" s="280"/>
      <c r="E518" s="28"/>
      <c r="F518" s="10"/>
      <c r="G518" s="10"/>
      <c r="H518" s="17"/>
      <c r="I518" s="18"/>
    </row>
    <row r="519" spans="1:9" ht="15" customHeight="1">
      <c r="A519" s="62"/>
      <c r="B519" s="9"/>
      <c r="C519" s="25"/>
      <c r="D519" s="279"/>
      <c r="E519" s="26"/>
      <c r="F519" s="9"/>
      <c r="G519" s="9"/>
      <c r="H519" s="21"/>
      <c r="I519" s="22"/>
    </row>
    <row r="520" spans="1:9" ht="15" customHeight="1">
      <c r="A520" s="46"/>
      <c r="B520" s="10"/>
      <c r="C520" s="44"/>
      <c r="D520" s="280"/>
      <c r="E520" s="28"/>
      <c r="F520" s="10"/>
      <c r="G520" s="10"/>
      <c r="H520" s="17"/>
      <c r="I520" s="18"/>
    </row>
    <row r="521" spans="1:9" ht="15" customHeight="1">
      <c r="A521" s="62"/>
      <c r="B521" s="9"/>
      <c r="C521" s="25"/>
      <c r="D521" s="279"/>
      <c r="E521" s="26"/>
      <c r="F521" s="9"/>
      <c r="G521" s="9"/>
      <c r="H521" s="21"/>
      <c r="I521" s="22"/>
    </row>
    <row r="522" spans="1:9" ht="15" customHeight="1">
      <c r="A522" s="46"/>
      <c r="B522" s="10"/>
      <c r="C522" s="44"/>
      <c r="D522" s="280"/>
      <c r="E522" s="28"/>
      <c r="F522" s="10"/>
      <c r="G522" s="10"/>
      <c r="H522" s="17"/>
      <c r="I522" s="18"/>
    </row>
    <row r="523" spans="1:9" ht="15" customHeight="1">
      <c r="A523" s="62"/>
      <c r="B523" s="9"/>
      <c r="C523" s="25"/>
      <c r="D523" s="279"/>
      <c r="E523" s="26"/>
      <c r="F523" s="66"/>
      <c r="G523" s="9"/>
      <c r="H523" s="657"/>
      <c r="I523" s="658"/>
    </row>
    <row r="524" spans="1:9" ht="15" customHeight="1">
      <c r="A524" s="46"/>
      <c r="B524" s="64"/>
      <c r="C524" s="44"/>
      <c r="D524" s="297"/>
      <c r="E524" s="28"/>
      <c r="F524" s="10"/>
      <c r="G524" s="10"/>
      <c r="H524" s="667"/>
      <c r="I524" s="668"/>
    </row>
    <row r="525" spans="1:9" ht="15" customHeight="1">
      <c r="A525" s="62"/>
      <c r="B525" s="9"/>
      <c r="C525" s="25"/>
      <c r="D525" s="279"/>
      <c r="E525" s="21"/>
      <c r="F525" s="66"/>
      <c r="G525" s="9"/>
      <c r="H525" s="657"/>
      <c r="I525" s="658"/>
    </row>
    <row r="526" spans="1:9" ht="15" customHeight="1">
      <c r="A526" s="45"/>
      <c r="B526" s="82"/>
      <c r="C526" s="31"/>
      <c r="D526" s="278"/>
      <c r="E526" s="52"/>
      <c r="F526" s="24"/>
      <c r="G526" s="24"/>
      <c r="H526" s="667"/>
      <c r="I526" s="668"/>
    </row>
    <row r="527" spans="1:9" ht="15" customHeight="1">
      <c r="A527" s="62"/>
      <c r="B527" s="9"/>
      <c r="C527" s="25"/>
      <c r="D527" s="279"/>
      <c r="E527" s="26"/>
      <c r="F527" s="9"/>
      <c r="G527" s="9"/>
      <c r="H527" s="657"/>
      <c r="I527" s="658"/>
    </row>
    <row r="528" spans="1:9" ht="15" customHeight="1">
      <c r="A528" s="60"/>
      <c r="B528" s="10"/>
      <c r="C528" s="31"/>
      <c r="D528" s="278"/>
      <c r="E528" s="32"/>
      <c r="F528" s="24"/>
      <c r="G528" s="10"/>
      <c r="H528" s="659"/>
      <c r="I528" s="660"/>
    </row>
    <row r="529" spans="1:10" ht="15" customHeight="1">
      <c r="A529" s="62"/>
      <c r="B529" s="9"/>
      <c r="C529" s="25"/>
      <c r="D529" s="279"/>
      <c r="E529" s="26"/>
      <c r="F529" s="66"/>
      <c r="G529" s="9"/>
      <c r="H529" s="657"/>
      <c r="I529" s="658"/>
    </row>
    <row r="530" spans="1:10" ht="15" customHeight="1">
      <c r="A530" s="68"/>
      <c r="B530" s="14"/>
      <c r="C530" s="69"/>
      <c r="D530" s="281"/>
      <c r="E530" s="35"/>
      <c r="F530" s="14"/>
      <c r="G530" s="14"/>
      <c r="H530" s="663"/>
      <c r="I530" s="664"/>
      <c r="J530" s="6"/>
    </row>
    <row r="531" spans="1:10" ht="30" customHeight="1">
      <c r="A531" s="54" t="s">
        <v>0</v>
      </c>
      <c r="B531" s="55" t="s">
        <v>1</v>
      </c>
      <c r="C531" s="55" t="s">
        <v>2</v>
      </c>
      <c r="D531" s="276" t="s">
        <v>3</v>
      </c>
      <c r="E531" s="55" t="s">
        <v>4</v>
      </c>
      <c r="F531" s="55" t="s">
        <v>5</v>
      </c>
      <c r="G531" s="55" t="s">
        <v>6</v>
      </c>
      <c r="H531" s="665" t="s">
        <v>14</v>
      </c>
      <c r="I531" s="666"/>
      <c r="J531" s="7"/>
    </row>
    <row r="532" spans="1:10" ht="15" customHeight="1">
      <c r="A532" s="45"/>
      <c r="B532" s="24"/>
      <c r="C532" s="31"/>
      <c r="D532" s="278"/>
      <c r="E532" s="32"/>
      <c r="F532" s="8"/>
      <c r="G532" s="9"/>
      <c r="H532" s="685"/>
      <c r="I532" s="686"/>
    </row>
    <row r="533" spans="1:10" ht="15" customHeight="1">
      <c r="A533" s="46"/>
      <c r="B533" s="10"/>
      <c r="C533" s="27"/>
      <c r="D533" s="297"/>
      <c r="E533" s="28"/>
      <c r="F533" s="10"/>
      <c r="G533" s="10"/>
      <c r="H533" s="659"/>
      <c r="I533" s="660"/>
      <c r="J533" s="6"/>
    </row>
    <row r="534" spans="1:10" ht="15" customHeight="1">
      <c r="A534" s="62"/>
      <c r="B534" s="24"/>
      <c r="C534" s="31"/>
      <c r="D534" s="278"/>
      <c r="E534" s="32"/>
      <c r="F534" s="8"/>
      <c r="G534" s="9"/>
      <c r="H534" s="657"/>
      <c r="I534" s="658"/>
    </row>
    <row r="535" spans="1:10" ht="15" customHeight="1">
      <c r="A535" s="46"/>
      <c r="B535" s="10"/>
      <c r="C535" s="27"/>
      <c r="D535" s="280"/>
      <c r="E535" s="28"/>
      <c r="F535" s="10"/>
      <c r="G535" s="10"/>
      <c r="H535" s="659"/>
      <c r="I535" s="660"/>
      <c r="J535" s="6"/>
    </row>
    <row r="536" spans="1:10" ht="15" customHeight="1">
      <c r="A536" s="62"/>
      <c r="B536" s="24"/>
      <c r="C536" s="25"/>
      <c r="D536" s="279"/>
      <c r="E536" s="26"/>
      <c r="F536" s="8"/>
      <c r="G536" s="9"/>
      <c r="H536" s="657"/>
      <c r="I536" s="658"/>
    </row>
    <row r="537" spans="1:10" ht="15" customHeight="1">
      <c r="A537" s="46"/>
      <c r="B537" s="10"/>
      <c r="C537" s="27"/>
      <c r="D537" s="280"/>
      <c r="E537" s="28"/>
      <c r="F537" s="10"/>
      <c r="G537" s="10"/>
      <c r="H537" s="659"/>
      <c r="I537" s="660"/>
    </row>
    <row r="538" spans="1:10" ht="15" customHeight="1">
      <c r="A538" s="45"/>
      <c r="B538" s="9"/>
      <c r="C538" s="25"/>
      <c r="D538" s="279"/>
      <c r="E538" s="26"/>
      <c r="F538" s="8"/>
      <c r="G538" s="9"/>
      <c r="H538" s="657"/>
      <c r="I538" s="658"/>
    </row>
    <row r="539" spans="1:10" ht="15" customHeight="1">
      <c r="A539" s="45"/>
      <c r="B539" s="10"/>
      <c r="C539" s="29"/>
      <c r="D539" s="282"/>
      <c r="E539" s="30"/>
      <c r="F539" s="11"/>
      <c r="G539" s="10"/>
      <c r="H539" s="659"/>
      <c r="I539" s="660"/>
    </row>
    <row r="540" spans="1:10" ht="15" customHeight="1">
      <c r="A540" s="62"/>
      <c r="B540" s="9"/>
      <c r="C540" s="25"/>
      <c r="D540" s="279"/>
      <c r="E540" s="26"/>
      <c r="F540" s="8"/>
      <c r="G540" s="9"/>
      <c r="H540" s="657"/>
      <c r="I540" s="658"/>
    </row>
    <row r="541" spans="1:10" ht="15" customHeight="1">
      <c r="A541" s="46"/>
      <c r="B541" s="11"/>
      <c r="C541" s="29"/>
      <c r="D541" s="282"/>
      <c r="E541" s="30"/>
      <c r="F541" s="11"/>
      <c r="G541" s="10"/>
      <c r="H541" s="659"/>
      <c r="I541" s="660"/>
    </row>
    <row r="542" spans="1:10" ht="15" customHeight="1">
      <c r="A542" s="62"/>
      <c r="B542" s="9"/>
      <c r="C542" s="31"/>
      <c r="D542" s="279"/>
      <c r="E542" s="32"/>
      <c r="F542" s="8"/>
      <c r="G542" s="9"/>
      <c r="H542" s="657"/>
      <c r="I542" s="658"/>
    </row>
    <row r="543" spans="1:10" ht="15" customHeight="1">
      <c r="A543" s="48"/>
      <c r="B543" s="10"/>
      <c r="C543" s="44"/>
      <c r="D543" s="280"/>
      <c r="E543" s="28"/>
      <c r="F543" s="10"/>
      <c r="G543" s="10"/>
      <c r="H543" s="659"/>
      <c r="I543" s="660"/>
    </row>
    <row r="544" spans="1:10" ht="15" customHeight="1">
      <c r="A544" s="62"/>
      <c r="B544" s="24"/>
      <c r="C544" s="25"/>
      <c r="D544" s="279"/>
      <c r="E544" s="26"/>
      <c r="F544" s="36"/>
      <c r="G544" s="9"/>
      <c r="H544" s="657"/>
      <c r="I544" s="658"/>
    </row>
    <row r="545" spans="1:9" ht="15" customHeight="1">
      <c r="A545" s="48"/>
      <c r="B545" s="10"/>
      <c r="C545" s="31"/>
      <c r="D545" s="278"/>
      <c r="E545" s="28"/>
      <c r="F545" s="24"/>
      <c r="G545" s="10"/>
      <c r="H545" s="659"/>
      <c r="I545" s="660"/>
    </row>
    <row r="546" spans="1:9" ht="15" customHeight="1">
      <c r="A546" s="47"/>
      <c r="B546" s="9"/>
      <c r="C546" s="25"/>
      <c r="D546" s="279"/>
      <c r="E546" s="26"/>
      <c r="F546" s="9"/>
      <c r="G546" s="9"/>
      <c r="H546" s="657"/>
      <c r="I546" s="658"/>
    </row>
    <row r="547" spans="1:9" ht="15" customHeight="1">
      <c r="A547" s="48"/>
      <c r="B547" s="24"/>
      <c r="C547" s="44"/>
      <c r="D547" s="280"/>
      <c r="E547" s="28"/>
      <c r="F547" s="10"/>
      <c r="G547" s="10"/>
      <c r="H547" s="659"/>
      <c r="I547" s="660"/>
    </row>
    <row r="548" spans="1:9" ht="15" customHeight="1">
      <c r="A548" s="62"/>
      <c r="B548" s="9"/>
      <c r="C548" s="25"/>
      <c r="D548" s="279"/>
      <c r="E548" s="26"/>
      <c r="F548" s="9"/>
      <c r="G548" s="9"/>
      <c r="H548" s="657"/>
      <c r="I548" s="658"/>
    </row>
    <row r="549" spans="1:9" ht="15" customHeight="1">
      <c r="A549" s="46"/>
      <c r="B549" s="10"/>
      <c r="C549" s="39"/>
      <c r="D549" s="280"/>
      <c r="E549" s="28"/>
      <c r="F549" s="10"/>
      <c r="G549" s="10"/>
      <c r="H549" s="659"/>
      <c r="I549" s="660"/>
    </row>
    <row r="550" spans="1:9" ht="15" customHeight="1">
      <c r="A550" s="62"/>
      <c r="B550" s="42"/>
      <c r="C550" s="43"/>
      <c r="D550" s="278"/>
      <c r="E550" s="32"/>
      <c r="F550" s="24"/>
      <c r="G550" s="9"/>
      <c r="H550" s="657"/>
      <c r="I550" s="658"/>
    </row>
    <row r="551" spans="1:9" ht="15" customHeight="1">
      <c r="A551" s="46"/>
      <c r="B551" s="24"/>
      <c r="C551" s="65"/>
      <c r="D551" s="278"/>
      <c r="E551" s="28"/>
      <c r="F551" s="10"/>
      <c r="G551" s="10"/>
      <c r="H551" s="659"/>
      <c r="I551" s="660"/>
    </row>
    <row r="552" spans="1:9" ht="15" customHeight="1">
      <c r="A552" s="45"/>
      <c r="B552" s="9"/>
      <c r="C552" s="31"/>
      <c r="D552" s="279"/>
      <c r="E552" s="26"/>
      <c r="F552" s="66"/>
      <c r="G552" s="9"/>
      <c r="H552" s="657"/>
      <c r="I552" s="658"/>
    </row>
    <row r="553" spans="1:9" ht="15" customHeight="1">
      <c r="A553" s="45"/>
      <c r="B553" s="64"/>
      <c r="C553" s="44"/>
      <c r="D553" s="278"/>
      <c r="E553" s="28"/>
      <c r="F553" s="10"/>
      <c r="G553" s="10"/>
      <c r="H553" s="659"/>
      <c r="I553" s="660"/>
    </row>
    <row r="554" spans="1:9" ht="15" customHeight="1">
      <c r="A554" s="62"/>
      <c r="B554" s="9"/>
      <c r="C554" s="25"/>
      <c r="D554" s="279"/>
      <c r="E554" s="21"/>
      <c r="F554" s="66"/>
      <c r="G554" s="9"/>
      <c r="H554" s="657"/>
      <c r="I554" s="658"/>
    </row>
    <row r="555" spans="1:9" ht="15" customHeight="1">
      <c r="A555" s="46"/>
      <c r="B555" s="64"/>
      <c r="C555" s="44"/>
      <c r="D555" s="280"/>
      <c r="E555" s="17"/>
      <c r="F555" s="10"/>
      <c r="G555" s="10"/>
      <c r="H555" s="659"/>
      <c r="I555" s="660"/>
    </row>
    <row r="556" spans="1:9" ht="15" customHeight="1">
      <c r="A556" s="62"/>
      <c r="B556" s="9"/>
      <c r="C556" s="25"/>
      <c r="D556" s="279"/>
      <c r="E556" s="21"/>
      <c r="F556" s="66"/>
      <c r="G556" s="9"/>
      <c r="H556" s="657"/>
      <c r="I556" s="658"/>
    </row>
    <row r="557" spans="1:9" ht="15" customHeight="1">
      <c r="A557" s="45"/>
      <c r="B557" s="82"/>
      <c r="C557" s="31"/>
      <c r="D557" s="278"/>
      <c r="E557" s="52"/>
      <c r="F557" s="24"/>
      <c r="G557" s="24"/>
      <c r="H557" s="667"/>
      <c r="I557" s="668"/>
    </row>
    <row r="558" spans="1:9" ht="15" customHeight="1">
      <c r="A558" s="62"/>
      <c r="B558" s="9"/>
      <c r="C558" s="25"/>
      <c r="D558" s="279"/>
      <c r="E558" s="26"/>
      <c r="F558" s="9"/>
      <c r="G558" s="9"/>
      <c r="H558" s="657"/>
      <c r="I558" s="658"/>
    </row>
    <row r="559" spans="1:9" ht="15" customHeight="1">
      <c r="A559" s="60"/>
      <c r="B559" s="10"/>
      <c r="C559" s="31"/>
      <c r="D559" s="278"/>
      <c r="E559" s="32"/>
      <c r="F559" s="24"/>
      <c r="G559" s="10"/>
      <c r="H559" s="659"/>
      <c r="I559" s="660"/>
    </row>
    <row r="560" spans="1:9" ht="15" customHeight="1">
      <c r="A560" s="62"/>
      <c r="B560" s="9"/>
      <c r="C560" s="25"/>
      <c r="D560" s="279"/>
      <c r="E560" s="26"/>
      <c r="F560" s="66"/>
      <c r="G560" s="9"/>
      <c r="H560" s="657"/>
      <c r="I560" s="658"/>
    </row>
    <row r="561" spans="1:10" ht="15" customHeight="1">
      <c r="A561" s="46"/>
      <c r="B561" s="10"/>
      <c r="C561" s="44"/>
      <c r="D561" s="280"/>
      <c r="E561" s="28"/>
      <c r="F561" s="10"/>
      <c r="G561" s="10"/>
      <c r="H561" s="659"/>
      <c r="I561" s="660"/>
      <c r="J561" s="6"/>
    </row>
    <row r="562" spans="1:10" ht="15" customHeight="1">
      <c r="A562" s="45"/>
      <c r="B562" s="24"/>
      <c r="C562" s="31"/>
      <c r="D562" s="278"/>
      <c r="E562" s="32"/>
      <c r="F562" s="8"/>
      <c r="G562" s="9"/>
      <c r="H562" s="657"/>
      <c r="I562" s="658"/>
    </row>
    <row r="563" spans="1:10" ht="15" customHeight="1">
      <c r="A563" s="68"/>
      <c r="B563" s="14"/>
      <c r="C563" s="34"/>
      <c r="D563" s="281"/>
      <c r="E563" s="35"/>
      <c r="F563" s="14"/>
      <c r="G563" s="14"/>
      <c r="H563" s="663"/>
      <c r="I563" s="664"/>
      <c r="J563" s="6"/>
    </row>
    <row r="564" spans="1:10" ht="30" customHeight="1">
      <c r="A564" s="54" t="s">
        <v>0</v>
      </c>
      <c r="B564" s="55" t="s">
        <v>1</v>
      </c>
      <c r="C564" s="55" t="s">
        <v>2</v>
      </c>
      <c r="D564" s="276" t="s">
        <v>3</v>
      </c>
      <c r="E564" s="55" t="s">
        <v>4</v>
      </c>
      <c r="F564" s="55" t="s">
        <v>5</v>
      </c>
      <c r="G564" s="55" t="s">
        <v>6</v>
      </c>
      <c r="H564" s="665" t="s">
        <v>14</v>
      </c>
      <c r="I564" s="666"/>
      <c r="J564" s="7"/>
    </row>
    <row r="565" spans="1:10" ht="15" customHeight="1">
      <c r="A565" s="62"/>
      <c r="B565" s="24"/>
      <c r="C565" s="31"/>
      <c r="D565" s="278"/>
      <c r="E565" s="32"/>
      <c r="F565" s="8"/>
      <c r="G565" s="9"/>
      <c r="H565" s="657"/>
      <c r="I565" s="658"/>
    </row>
    <row r="566" spans="1:10" ht="15" customHeight="1">
      <c r="A566" s="46"/>
      <c r="B566" s="10"/>
      <c r="C566" s="27"/>
      <c r="D566" s="280"/>
      <c r="E566" s="28"/>
      <c r="F566" s="10"/>
      <c r="G566" s="10"/>
      <c r="H566" s="659"/>
      <c r="I566" s="660"/>
      <c r="J566" s="6"/>
    </row>
    <row r="567" spans="1:10" ht="15" customHeight="1">
      <c r="A567" s="62"/>
      <c r="B567" s="24"/>
      <c r="C567" s="25"/>
      <c r="D567" s="279"/>
      <c r="E567" s="26"/>
      <c r="F567" s="8"/>
      <c r="G567" s="9"/>
      <c r="H567" s="657"/>
      <c r="I567" s="658"/>
    </row>
    <row r="568" spans="1:10" ht="15" customHeight="1">
      <c r="A568" s="46"/>
      <c r="B568" s="10"/>
      <c r="C568" s="27"/>
      <c r="D568" s="280"/>
      <c r="E568" s="28"/>
      <c r="F568" s="10"/>
      <c r="G568" s="10"/>
      <c r="H568" s="659"/>
      <c r="I568" s="660"/>
    </row>
    <row r="569" spans="1:10" ht="15" customHeight="1">
      <c r="A569" s="62"/>
      <c r="B569" s="9"/>
      <c r="C569" s="31"/>
      <c r="D569" s="279"/>
      <c r="E569" s="32"/>
      <c r="F569" s="8"/>
      <c r="G569" s="9"/>
      <c r="H569" s="657"/>
      <c r="I569" s="658"/>
    </row>
    <row r="570" spans="1:10" ht="15" customHeight="1">
      <c r="A570" s="48"/>
      <c r="B570" s="11"/>
      <c r="C570" s="29"/>
      <c r="D570" s="282"/>
      <c r="E570" s="30"/>
      <c r="F570" s="11"/>
      <c r="G570" s="10"/>
      <c r="H570" s="659"/>
      <c r="I570" s="660"/>
    </row>
    <row r="571" spans="1:10" ht="15" customHeight="1">
      <c r="A571" s="62"/>
      <c r="B571" s="24"/>
      <c r="C571" s="25"/>
      <c r="D571" s="279"/>
      <c r="E571" s="26"/>
      <c r="F571" s="8"/>
      <c r="G571" s="9"/>
      <c r="H571" s="661"/>
      <c r="I571" s="662"/>
    </row>
    <row r="572" spans="1:10" ht="15" customHeight="1">
      <c r="A572" s="48"/>
      <c r="B572" s="10"/>
      <c r="C572" s="31"/>
      <c r="D572" s="278"/>
      <c r="E572" s="28"/>
      <c r="F572" s="24"/>
      <c r="G572" s="10"/>
      <c r="H572" s="659"/>
      <c r="I572" s="660"/>
    </row>
    <row r="573" spans="1:10" ht="15" customHeight="1">
      <c r="A573" s="47"/>
      <c r="B573" s="9"/>
      <c r="C573" s="43"/>
      <c r="D573" s="279"/>
      <c r="E573" s="26"/>
      <c r="F573" s="9"/>
      <c r="G573" s="9"/>
      <c r="H573" s="661"/>
      <c r="I573" s="662"/>
    </row>
    <row r="574" spans="1:10" ht="15" customHeight="1">
      <c r="A574" s="48"/>
      <c r="B574" s="24"/>
      <c r="C574" s="44"/>
      <c r="D574" s="280"/>
      <c r="E574" s="28"/>
      <c r="F574" s="10"/>
      <c r="G574" s="10"/>
      <c r="H574" s="659"/>
      <c r="I574" s="660"/>
    </row>
    <row r="575" spans="1:10" ht="15" customHeight="1">
      <c r="A575" s="62"/>
      <c r="B575" s="9"/>
      <c r="C575" s="25"/>
      <c r="D575" s="279"/>
      <c r="E575" s="26"/>
      <c r="F575" s="9"/>
      <c r="G575" s="9"/>
      <c r="H575" s="657"/>
      <c r="I575" s="658"/>
    </row>
    <row r="576" spans="1:10" ht="15" customHeight="1">
      <c r="A576" s="46"/>
      <c r="B576" s="24"/>
      <c r="C576" s="44"/>
      <c r="D576" s="280"/>
      <c r="E576" s="28"/>
      <c r="F576" s="10"/>
      <c r="G576" s="10"/>
      <c r="H576" s="659"/>
      <c r="I576" s="660"/>
    </row>
    <row r="577" spans="1:9" ht="15" customHeight="1">
      <c r="A577" s="62"/>
      <c r="B577" s="9"/>
      <c r="C577" s="25"/>
      <c r="D577" s="279"/>
      <c r="E577" s="26"/>
      <c r="F577" s="9"/>
      <c r="G577" s="9"/>
      <c r="H577" s="661"/>
      <c r="I577" s="662"/>
    </row>
    <row r="578" spans="1:9" ht="15" customHeight="1">
      <c r="A578" s="46"/>
      <c r="B578" s="10"/>
      <c r="C578" s="31"/>
      <c r="D578" s="280"/>
      <c r="E578" s="28"/>
      <c r="F578" s="10"/>
      <c r="G578" s="10"/>
      <c r="H578" s="659"/>
      <c r="I578" s="660"/>
    </row>
    <row r="579" spans="1:9" ht="15" customHeight="1">
      <c r="A579" s="62"/>
      <c r="B579" s="24"/>
      <c r="C579" s="25"/>
      <c r="D579" s="279"/>
      <c r="E579" s="26"/>
      <c r="F579" s="8"/>
      <c r="G579" s="9"/>
      <c r="H579" s="671"/>
      <c r="I579" s="672"/>
    </row>
    <row r="580" spans="1:9" ht="15" customHeight="1">
      <c r="A580" s="46"/>
      <c r="B580" s="10"/>
      <c r="C580" s="31"/>
      <c r="D580" s="278"/>
      <c r="E580" s="28"/>
      <c r="F580" s="24"/>
      <c r="G580" s="10"/>
      <c r="H580" s="659"/>
      <c r="I580" s="660"/>
    </row>
    <row r="581" spans="1:9" ht="15" customHeight="1">
      <c r="A581" s="45"/>
      <c r="B581" s="9"/>
      <c r="C581" s="25"/>
      <c r="D581" s="279"/>
      <c r="E581" s="26"/>
      <c r="F581" s="9"/>
      <c r="G581" s="9"/>
      <c r="H581" s="671"/>
      <c r="I581" s="672"/>
    </row>
    <row r="582" spans="1:9" ht="15" customHeight="1">
      <c r="A582" s="45"/>
      <c r="B582" s="24"/>
      <c r="C582" s="44"/>
      <c r="D582" s="280"/>
      <c r="E582" s="28"/>
      <c r="F582" s="10"/>
      <c r="G582" s="10"/>
      <c r="H582" s="659"/>
      <c r="I582" s="660"/>
    </row>
    <row r="583" spans="1:9" ht="15" customHeight="1">
      <c r="A583" s="62"/>
      <c r="B583" s="9"/>
      <c r="C583" s="25"/>
      <c r="D583" s="279"/>
      <c r="E583" s="26"/>
      <c r="F583" s="9"/>
      <c r="G583" s="9"/>
      <c r="H583" s="671"/>
      <c r="I583" s="672"/>
    </row>
    <row r="584" spans="1:9" ht="15" customHeight="1">
      <c r="A584" s="48"/>
      <c r="B584" s="24"/>
      <c r="C584" s="44"/>
      <c r="D584" s="297"/>
      <c r="E584" s="28"/>
      <c r="F584" s="10"/>
      <c r="G584" s="10"/>
      <c r="H584" s="659"/>
      <c r="I584" s="660"/>
    </row>
    <row r="585" spans="1:9" ht="15" customHeight="1">
      <c r="A585" s="62"/>
      <c r="B585" s="9"/>
      <c r="C585" s="25"/>
      <c r="D585" s="279"/>
      <c r="E585" s="26"/>
      <c r="F585" s="9"/>
      <c r="G585" s="9"/>
      <c r="H585" s="671"/>
      <c r="I585" s="672"/>
    </row>
    <row r="586" spans="1:9" ht="15" customHeight="1">
      <c r="A586" s="48"/>
      <c r="B586" s="10"/>
      <c r="C586" s="39"/>
      <c r="D586" s="280"/>
      <c r="E586" s="28"/>
      <c r="F586" s="10"/>
      <c r="G586" s="10"/>
      <c r="H586" s="659"/>
      <c r="I586" s="660"/>
    </row>
    <row r="587" spans="1:9" ht="15" customHeight="1">
      <c r="A587" s="62"/>
      <c r="B587" s="42"/>
      <c r="C587" s="43"/>
      <c r="D587" s="278"/>
      <c r="E587" s="32"/>
      <c r="F587" s="24"/>
      <c r="G587" s="24"/>
      <c r="H587" s="661"/>
      <c r="I587" s="662"/>
    </row>
    <row r="588" spans="1:9" ht="15" customHeight="1">
      <c r="A588" s="46"/>
      <c r="B588" s="24"/>
      <c r="C588" s="44"/>
      <c r="D588" s="278"/>
      <c r="E588" s="28"/>
      <c r="F588" s="10"/>
      <c r="G588" s="10"/>
      <c r="H588" s="659"/>
      <c r="I588" s="660"/>
    </row>
    <row r="589" spans="1:9" ht="15" customHeight="1">
      <c r="A589" s="62"/>
      <c r="B589" s="9"/>
      <c r="C589" s="25"/>
      <c r="D589" s="279"/>
      <c r="E589" s="21"/>
      <c r="F589" s="66"/>
      <c r="G589" s="9"/>
      <c r="H589" s="657"/>
      <c r="I589" s="658"/>
    </row>
    <row r="590" spans="1:9" ht="15" customHeight="1">
      <c r="A590" s="46"/>
      <c r="B590" s="64"/>
      <c r="C590" s="44"/>
      <c r="D590" s="280"/>
      <c r="E590" s="17"/>
      <c r="F590" s="10"/>
      <c r="G590" s="10"/>
      <c r="H590" s="659"/>
      <c r="I590" s="660"/>
    </row>
    <row r="591" spans="1:9" ht="15" customHeight="1">
      <c r="A591" s="45"/>
      <c r="B591" s="9"/>
      <c r="C591" s="31"/>
      <c r="D591" s="279"/>
      <c r="E591" s="21"/>
      <c r="F591" s="66"/>
      <c r="G591" s="9"/>
      <c r="H591" s="657"/>
      <c r="I591" s="658"/>
    </row>
    <row r="592" spans="1:9" ht="15" customHeight="1">
      <c r="A592" s="45"/>
      <c r="B592" s="64"/>
      <c r="C592" s="44"/>
      <c r="D592" s="278"/>
      <c r="E592" s="17"/>
      <c r="F592" s="10"/>
      <c r="G592" s="10"/>
      <c r="H592" s="659"/>
      <c r="I592" s="660"/>
    </row>
    <row r="593" spans="1:10" ht="15" customHeight="1">
      <c r="A593" s="62"/>
      <c r="B593" s="9"/>
      <c r="C593" s="25"/>
      <c r="D593" s="279"/>
      <c r="E593" s="21"/>
      <c r="F593" s="66"/>
      <c r="G593" s="9"/>
      <c r="H593" s="657"/>
      <c r="I593" s="658"/>
    </row>
    <row r="594" spans="1:10" ht="15" customHeight="1">
      <c r="A594" s="46"/>
      <c r="B594" s="64"/>
      <c r="C594" s="44"/>
      <c r="D594" s="280"/>
      <c r="E594" s="17"/>
      <c r="F594" s="10"/>
      <c r="G594" s="10"/>
      <c r="H594" s="659"/>
      <c r="I594" s="660"/>
    </row>
    <row r="595" spans="1:10" ht="15" customHeight="1">
      <c r="A595" s="62"/>
      <c r="B595" s="9"/>
      <c r="C595" s="25"/>
      <c r="D595" s="279"/>
      <c r="E595" s="21"/>
      <c r="F595" s="66"/>
      <c r="G595" s="9"/>
      <c r="H595" s="657"/>
      <c r="I595" s="658"/>
    </row>
    <row r="596" spans="1:10" ht="15" customHeight="1">
      <c r="A596" s="68"/>
      <c r="B596" s="80"/>
      <c r="C596" s="69"/>
      <c r="D596" s="281"/>
      <c r="E596" s="19"/>
      <c r="F596" s="14"/>
      <c r="G596" s="14"/>
      <c r="H596" s="663"/>
      <c r="I596" s="664"/>
    </row>
    <row r="597" spans="1:10" ht="30" customHeight="1">
      <c r="A597" s="54" t="s">
        <v>0</v>
      </c>
      <c r="B597" s="55" t="s">
        <v>1</v>
      </c>
      <c r="C597" s="55" t="s">
        <v>2</v>
      </c>
      <c r="D597" s="276" t="s">
        <v>3</v>
      </c>
      <c r="E597" s="55" t="s">
        <v>4</v>
      </c>
      <c r="F597" s="55" t="s">
        <v>5</v>
      </c>
      <c r="G597" s="55" t="s">
        <v>6</v>
      </c>
      <c r="H597" s="665" t="s">
        <v>14</v>
      </c>
      <c r="I597" s="666"/>
      <c r="J597" s="7"/>
    </row>
    <row r="598" spans="1:10" ht="15" customHeight="1">
      <c r="A598" s="56"/>
      <c r="B598" s="57"/>
      <c r="C598" s="58"/>
      <c r="D598" s="277"/>
      <c r="E598" s="59"/>
      <c r="F598" s="57"/>
      <c r="G598" s="9"/>
      <c r="H598" s="657"/>
      <c r="I598" s="658"/>
    </row>
    <row r="599" spans="1:10" ht="15" customHeight="1">
      <c r="A599" s="60"/>
      <c r="B599" s="10"/>
      <c r="C599" s="31"/>
      <c r="D599" s="278"/>
      <c r="E599" s="32"/>
      <c r="F599" s="24"/>
      <c r="G599" s="10"/>
      <c r="H599" s="659"/>
      <c r="I599" s="660"/>
    </row>
    <row r="600" spans="1:10" ht="15" customHeight="1">
      <c r="A600" s="62"/>
      <c r="B600" s="9"/>
      <c r="C600" s="25"/>
      <c r="D600" s="279"/>
      <c r="E600" s="26"/>
      <c r="F600" s="9"/>
      <c r="G600" s="9"/>
      <c r="H600" s="657"/>
      <c r="I600" s="658"/>
    </row>
    <row r="601" spans="1:10" ht="15" customHeight="1">
      <c r="A601" s="46"/>
      <c r="B601" s="10"/>
      <c r="C601" s="44"/>
      <c r="D601" s="280"/>
      <c r="E601" s="28"/>
      <c r="F601" s="10"/>
      <c r="G601" s="10"/>
      <c r="H601" s="659"/>
      <c r="I601" s="660"/>
      <c r="J601" s="6"/>
    </row>
    <row r="602" spans="1:10" ht="15" customHeight="1">
      <c r="A602" s="62"/>
      <c r="B602" s="24"/>
      <c r="C602" s="25"/>
      <c r="D602" s="279"/>
      <c r="E602" s="26"/>
      <c r="F602" s="9"/>
      <c r="G602" s="9"/>
      <c r="H602" s="657"/>
      <c r="I602" s="658"/>
    </row>
    <row r="603" spans="1:10" ht="15" customHeight="1">
      <c r="A603" s="46"/>
      <c r="B603" s="10"/>
      <c r="C603" s="27"/>
      <c r="D603" s="280"/>
      <c r="E603" s="28"/>
      <c r="F603" s="10"/>
      <c r="G603" s="10"/>
      <c r="H603" s="659"/>
      <c r="I603" s="660"/>
    </row>
    <row r="604" spans="1:10" ht="15" customHeight="1">
      <c r="A604" s="45"/>
      <c r="B604" s="9"/>
      <c r="C604" s="25"/>
      <c r="D604" s="279"/>
      <c r="E604" s="26"/>
      <c r="F604" s="9"/>
      <c r="G604" s="9"/>
      <c r="H604" s="657"/>
      <c r="I604" s="658"/>
    </row>
    <row r="605" spans="1:10" ht="15" customHeight="1">
      <c r="A605" s="45"/>
      <c r="B605" s="10"/>
      <c r="C605" s="29"/>
      <c r="D605" s="282"/>
      <c r="E605" s="30"/>
      <c r="F605" s="10"/>
      <c r="G605" s="10"/>
      <c r="H605" s="659"/>
      <c r="I605" s="660"/>
    </row>
    <row r="606" spans="1:10" ht="15" customHeight="1">
      <c r="A606" s="62"/>
      <c r="B606" s="9"/>
      <c r="C606" s="25"/>
      <c r="D606" s="279"/>
      <c r="E606" s="26"/>
      <c r="F606" s="9"/>
      <c r="G606" s="9"/>
      <c r="H606" s="657"/>
      <c r="I606" s="658"/>
    </row>
    <row r="607" spans="1:10" ht="15" customHeight="1">
      <c r="A607" s="46"/>
      <c r="B607" s="11"/>
      <c r="C607" s="29"/>
      <c r="D607" s="282"/>
      <c r="E607" s="30"/>
      <c r="F607" s="10"/>
      <c r="G607" s="10"/>
      <c r="H607" s="659"/>
      <c r="I607" s="660"/>
    </row>
    <row r="608" spans="1:10" ht="15" customHeight="1">
      <c r="A608" s="62"/>
      <c r="B608" s="9"/>
      <c r="C608" s="31"/>
      <c r="D608" s="279"/>
      <c r="E608" s="32"/>
      <c r="F608" s="9"/>
      <c r="G608" s="9"/>
      <c r="H608" s="657"/>
      <c r="I608" s="658"/>
    </row>
    <row r="609" spans="1:9" ht="15" customHeight="1">
      <c r="A609" s="48"/>
      <c r="B609" s="10"/>
      <c r="C609" s="44"/>
      <c r="D609" s="280"/>
      <c r="E609" s="28"/>
      <c r="F609" s="10"/>
      <c r="G609" s="10"/>
      <c r="H609" s="659"/>
      <c r="I609" s="660"/>
    </row>
    <row r="610" spans="1:9" ht="15" customHeight="1">
      <c r="A610" s="62"/>
      <c r="B610" s="24"/>
      <c r="C610" s="25"/>
      <c r="D610" s="279"/>
      <c r="E610" s="26"/>
      <c r="F610" s="9"/>
      <c r="G610" s="9"/>
      <c r="H610" s="657"/>
      <c r="I610" s="658"/>
    </row>
    <row r="611" spans="1:9" ht="15" customHeight="1">
      <c r="A611" s="48"/>
      <c r="B611" s="10"/>
      <c r="C611" s="31"/>
      <c r="D611" s="278"/>
      <c r="E611" s="28"/>
      <c r="F611" s="10"/>
      <c r="G611" s="10"/>
      <c r="H611" s="659"/>
      <c r="I611" s="660"/>
    </row>
    <row r="612" spans="1:9" ht="15" customHeight="1">
      <c r="A612" s="47"/>
      <c r="B612" s="9"/>
      <c r="C612" s="25"/>
      <c r="D612" s="279"/>
      <c r="E612" s="26"/>
      <c r="F612" s="9"/>
      <c r="G612" s="9"/>
      <c r="H612" s="657"/>
      <c r="I612" s="658"/>
    </row>
    <row r="613" spans="1:9" ht="15" customHeight="1">
      <c r="A613" s="48"/>
      <c r="B613" s="24"/>
      <c r="C613" s="44"/>
      <c r="D613" s="280"/>
      <c r="E613" s="28"/>
      <c r="F613" s="10"/>
      <c r="G613" s="10"/>
      <c r="H613" s="659"/>
      <c r="I613" s="660"/>
    </row>
    <row r="614" spans="1:9" ht="15" customHeight="1">
      <c r="A614" s="62"/>
      <c r="B614" s="9"/>
      <c r="C614" s="25"/>
      <c r="D614" s="279"/>
      <c r="E614" s="26"/>
      <c r="F614" s="9"/>
      <c r="G614" s="9"/>
      <c r="H614" s="657"/>
      <c r="I614" s="658"/>
    </row>
    <row r="615" spans="1:9" ht="15" customHeight="1">
      <c r="A615" s="46"/>
      <c r="B615" s="24"/>
      <c r="C615" s="39"/>
      <c r="D615" s="280"/>
      <c r="E615" s="28"/>
      <c r="F615" s="10"/>
      <c r="G615" s="10"/>
      <c r="H615" s="659"/>
      <c r="I615" s="660"/>
    </row>
    <row r="616" spans="1:9" ht="15" customHeight="1">
      <c r="A616" s="62"/>
      <c r="B616" s="9"/>
      <c r="C616" s="43"/>
      <c r="D616" s="279"/>
      <c r="E616" s="26"/>
      <c r="F616" s="9"/>
      <c r="G616" s="9"/>
      <c r="H616" s="657"/>
      <c r="I616" s="658"/>
    </row>
    <row r="617" spans="1:9" ht="15" customHeight="1">
      <c r="A617" s="46"/>
      <c r="B617" s="10"/>
      <c r="C617" s="44"/>
      <c r="D617" s="280"/>
      <c r="E617" s="28"/>
      <c r="F617" s="10"/>
      <c r="G617" s="10"/>
      <c r="H617" s="659"/>
      <c r="I617" s="660"/>
    </row>
    <row r="618" spans="1:9" ht="15" customHeight="1">
      <c r="A618" s="62"/>
      <c r="B618" s="42"/>
      <c r="C618" s="43"/>
      <c r="D618" s="278"/>
      <c r="E618" s="32"/>
      <c r="F618" s="9"/>
      <c r="G618" s="9"/>
      <c r="H618" s="657"/>
      <c r="I618" s="658"/>
    </row>
    <row r="619" spans="1:9" ht="15" customHeight="1">
      <c r="A619" s="46"/>
      <c r="B619" s="24"/>
      <c r="C619" s="65"/>
      <c r="D619" s="278"/>
      <c r="E619" s="28"/>
      <c r="F619" s="10"/>
      <c r="G619" s="10"/>
      <c r="H619" s="659"/>
      <c r="I619" s="660"/>
    </row>
    <row r="620" spans="1:9" ht="15" customHeight="1">
      <c r="A620" s="45"/>
      <c r="B620" s="9"/>
      <c r="C620" s="31"/>
      <c r="D620" s="279"/>
      <c r="E620" s="26"/>
      <c r="F620" s="9"/>
      <c r="G620" s="9"/>
      <c r="H620" s="657"/>
      <c r="I620" s="658"/>
    </row>
    <row r="621" spans="1:9" ht="15" customHeight="1">
      <c r="A621" s="45"/>
      <c r="B621" s="64"/>
      <c r="C621" s="44"/>
      <c r="D621" s="278"/>
      <c r="E621" s="28"/>
      <c r="F621" s="10"/>
      <c r="G621" s="10"/>
      <c r="H621" s="659"/>
      <c r="I621" s="660"/>
    </row>
    <row r="622" spans="1:9" ht="15" customHeight="1">
      <c r="A622" s="62"/>
      <c r="B622" s="9"/>
      <c r="C622" s="25"/>
      <c r="D622" s="279"/>
      <c r="E622" s="21"/>
      <c r="F622" s="9"/>
      <c r="G622" s="9"/>
      <c r="H622" s="657"/>
      <c r="I622" s="658"/>
    </row>
    <row r="623" spans="1:9" ht="15" customHeight="1">
      <c r="A623" s="46"/>
      <c r="B623" s="64"/>
      <c r="C623" s="44"/>
      <c r="D623" s="280"/>
      <c r="E623" s="17"/>
      <c r="F623" s="10"/>
      <c r="G623" s="10"/>
      <c r="H623" s="659"/>
      <c r="I623" s="660"/>
    </row>
    <row r="624" spans="1:9" ht="15" customHeight="1">
      <c r="A624" s="62"/>
      <c r="B624" s="9"/>
      <c r="C624" s="25"/>
      <c r="D624" s="279"/>
      <c r="E624" s="21"/>
      <c r="F624" s="9"/>
      <c r="G624" s="9"/>
      <c r="H624" s="657"/>
      <c r="I624" s="658"/>
    </row>
    <row r="625" spans="1:10" ht="15" customHeight="1">
      <c r="A625" s="45"/>
      <c r="B625" s="82"/>
      <c r="C625" s="31"/>
      <c r="D625" s="278"/>
      <c r="E625" s="52"/>
      <c r="F625" s="24"/>
      <c r="G625" s="24"/>
      <c r="H625" s="667"/>
      <c r="I625" s="668"/>
    </row>
    <row r="626" spans="1:10" ht="15" customHeight="1">
      <c r="A626" s="62"/>
      <c r="B626" s="9"/>
      <c r="C626" s="25"/>
      <c r="D626" s="279"/>
      <c r="E626" s="26"/>
      <c r="F626" s="273"/>
      <c r="G626" s="9"/>
      <c r="H626" s="657"/>
      <c r="I626" s="658"/>
    </row>
    <row r="627" spans="1:10" ht="15" customHeight="1">
      <c r="A627" s="48"/>
      <c r="B627" s="82"/>
      <c r="C627" s="31"/>
      <c r="D627" s="278"/>
      <c r="E627" s="52"/>
      <c r="F627" s="24"/>
      <c r="G627" s="24"/>
      <c r="H627" s="667"/>
      <c r="I627" s="668"/>
    </row>
    <row r="628" spans="1:10" ht="15" customHeight="1">
      <c r="A628" s="62"/>
      <c r="B628" s="9"/>
      <c r="C628" s="25"/>
      <c r="D628" s="279"/>
      <c r="E628" s="26"/>
      <c r="F628" s="9"/>
      <c r="G628" s="9"/>
      <c r="H628" s="657"/>
      <c r="I628" s="658"/>
    </row>
    <row r="629" spans="1:10" ht="15" customHeight="1">
      <c r="A629" s="108"/>
      <c r="B629" s="14"/>
      <c r="C629" s="69"/>
      <c r="D629" s="281"/>
      <c r="E629" s="35"/>
      <c r="F629" s="14"/>
      <c r="G629" s="14"/>
      <c r="H629" s="663"/>
      <c r="I629" s="664"/>
    </row>
    <row r="630" spans="1:10" ht="30" customHeight="1">
      <c r="A630" s="54" t="s">
        <v>0</v>
      </c>
      <c r="B630" s="55" t="s">
        <v>1</v>
      </c>
      <c r="C630" s="55" t="s">
        <v>2</v>
      </c>
      <c r="D630" s="276" t="s">
        <v>3</v>
      </c>
      <c r="E630" s="55" t="s">
        <v>4</v>
      </c>
      <c r="F630" s="55" t="s">
        <v>5</v>
      </c>
      <c r="G630" s="55" t="s">
        <v>6</v>
      </c>
      <c r="H630" s="665" t="s">
        <v>14</v>
      </c>
      <c r="I630" s="666"/>
      <c r="J630" s="7"/>
    </row>
    <row r="631" spans="1:10" ht="15" customHeight="1">
      <c r="A631" s="56"/>
      <c r="B631" s="57"/>
      <c r="C631" s="58"/>
      <c r="D631" s="277"/>
      <c r="E631" s="59"/>
      <c r="F631" s="57"/>
      <c r="G631" s="57"/>
      <c r="H631" s="675"/>
      <c r="I631" s="676"/>
    </row>
    <row r="632" spans="1:10" ht="15" customHeight="1">
      <c r="A632" s="46"/>
      <c r="B632" s="10"/>
      <c r="C632" s="27"/>
      <c r="D632" s="280"/>
      <c r="E632" s="28"/>
      <c r="F632" s="10"/>
      <c r="G632" s="10"/>
      <c r="H632" s="659"/>
      <c r="I632" s="660"/>
      <c r="J632" s="6"/>
    </row>
    <row r="633" spans="1:10" ht="15" customHeight="1">
      <c r="A633" s="45"/>
      <c r="B633" s="24"/>
      <c r="C633" s="31"/>
      <c r="D633" s="278"/>
      <c r="E633" s="32"/>
      <c r="F633" s="24"/>
      <c r="G633" s="24"/>
      <c r="H633" s="669"/>
      <c r="I633" s="670"/>
    </row>
    <row r="634" spans="1:10" ht="15" customHeight="1">
      <c r="A634" s="46"/>
      <c r="B634" s="10"/>
      <c r="C634" s="27"/>
      <c r="D634" s="280"/>
      <c r="E634" s="28"/>
      <c r="F634" s="10"/>
      <c r="G634" s="10"/>
      <c r="H634" s="659"/>
      <c r="I634" s="660"/>
      <c r="J634" s="6"/>
    </row>
    <row r="635" spans="1:10" ht="15" customHeight="1">
      <c r="A635" s="62"/>
      <c r="B635" s="9"/>
      <c r="C635" s="25"/>
      <c r="D635" s="279"/>
      <c r="E635" s="26"/>
      <c r="F635" s="9"/>
      <c r="G635" s="9"/>
      <c r="H635" s="657"/>
      <c r="I635" s="658"/>
    </row>
    <row r="636" spans="1:10" ht="15" customHeight="1">
      <c r="A636" s="46"/>
      <c r="B636" s="10"/>
      <c r="C636" s="27"/>
      <c r="D636" s="280"/>
      <c r="E636" s="28"/>
      <c r="F636" s="10"/>
      <c r="G636" s="10"/>
      <c r="H636" s="659"/>
      <c r="I636" s="660"/>
      <c r="J636" s="6"/>
    </row>
    <row r="637" spans="1:10" ht="15" customHeight="1">
      <c r="A637" s="62"/>
      <c r="B637" s="9"/>
      <c r="C637" s="25"/>
      <c r="D637" s="279"/>
      <c r="E637" s="26"/>
      <c r="F637" s="9"/>
      <c r="G637" s="9"/>
      <c r="H637" s="657"/>
      <c r="I637" s="658"/>
    </row>
    <row r="638" spans="1:10" ht="15" customHeight="1">
      <c r="A638" s="46"/>
      <c r="B638" s="10"/>
      <c r="C638" s="29"/>
      <c r="D638" s="282"/>
      <c r="E638" s="30"/>
      <c r="F638" s="10"/>
      <c r="G638" s="10"/>
      <c r="H638" s="659"/>
      <c r="I638" s="660"/>
    </row>
    <row r="639" spans="1:10" ht="15" customHeight="1">
      <c r="A639" s="45"/>
      <c r="B639" s="9"/>
      <c r="C639" s="31"/>
      <c r="D639" s="279"/>
      <c r="E639" s="32"/>
      <c r="F639" s="9"/>
      <c r="G639" s="9"/>
      <c r="H639" s="657"/>
      <c r="I639" s="658"/>
    </row>
    <row r="640" spans="1:10" ht="15" customHeight="1">
      <c r="A640" s="45"/>
      <c r="B640" s="11"/>
      <c r="C640" s="29"/>
      <c r="D640" s="282"/>
      <c r="E640" s="30"/>
      <c r="F640" s="10"/>
      <c r="G640" s="10"/>
      <c r="H640" s="659"/>
      <c r="I640" s="660"/>
    </row>
    <row r="641" spans="1:9" ht="15" customHeight="1">
      <c r="A641" s="62"/>
      <c r="B641" s="9"/>
      <c r="C641" s="25"/>
      <c r="D641" s="279"/>
      <c r="E641" s="26"/>
      <c r="F641" s="8"/>
      <c r="G641" s="9"/>
      <c r="H641" s="661"/>
      <c r="I641" s="662"/>
    </row>
    <row r="642" spans="1:9" ht="15" customHeight="1">
      <c r="A642" s="46"/>
      <c r="B642" s="10"/>
      <c r="C642" s="29"/>
      <c r="D642" s="282"/>
      <c r="E642" s="30"/>
      <c r="F642" s="11"/>
      <c r="G642" s="10"/>
      <c r="H642" s="659"/>
      <c r="I642" s="660"/>
    </row>
    <row r="643" spans="1:9" ht="15" customHeight="1">
      <c r="A643" s="47"/>
      <c r="B643" s="51"/>
      <c r="C643" s="83"/>
      <c r="D643" s="283"/>
      <c r="E643" s="84"/>
      <c r="F643" s="91"/>
      <c r="G643" s="51"/>
      <c r="H643" s="52"/>
      <c r="I643" s="53"/>
    </row>
    <row r="644" spans="1:9" ht="15" customHeight="1">
      <c r="A644" s="47"/>
      <c r="B644" s="51"/>
      <c r="C644" s="83"/>
      <c r="D644" s="283"/>
      <c r="E644" s="84"/>
      <c r="F644" s="91"/>
      <c r="G644" s="51"/>
      <c r="H644" s="52"/>
      <c r="I644" s="53"/>
    </row>
    <row r="645" spans="1:9" ht="15" customHeight="1">
      <c r="A645" s="92"/>
      <c r="B645" s="93"/>
      <c r="C645" s="94"/>
      <c r="D645" s="284"/>
      <c r="E645" s="95"/>
      <c r="F645" s="96"/>
      <c r="G645" s="93"/>
      <c r="H645" s="21"/>
      <c r="I645" s="22"/>
    </row>
    <row r="646" spans="1:9" ht="15" customHeight="1">
      <c r="A646" s="48"/>
      <c r="B646" s="11"/>
      <c r="C646" s="29"/>
      <c r="D646" s="282"/>
      <c r="E646" s="30"/>
      <c r="F646" s="97"/>
      <c r="G646" s="11"/>
      <c r="H646" s="17"/>
      <c r="I646" s="18"/>
    </row>
    <row r="647" spans="1:9" ht="15" customHeight="1">
      <c r="A647" s="45"/>
      <c r="B647" s="24"/>
      <c r="C647" s="31"/>
      <c r="D647" s="278"/>
      <c r="E647" s="32"/>
      <c r="F647" s="89"/>
      <c r="G647" s="24"/>
      <c r="H647" s="667"/>
      <c r="I647" s="668"/>
    </row>
    <row r="648" spans="1:9" ht="15" customHeight="1">
      <c r="A648" s="48"/>
      <c r="B648" s="10"/>
      <c r="C648" s="31"/>
      <c r="D648" s="278"/>
      <c r="E648" s="28"/>
      <c r="F648" s="24"/>
      <c r="G648" s="10"/>
      <c r="H648" s="659"/>
      <c r="I648" s="660"/>
    </row>
    <row r="649" spans="1:9" ht="15" customHeight="1">
      <c r="A649" s="47"/>
      <c r="B649" s="9"/>
      <c r="C649" s="25"/>
      <c r="D649" s="279"/>
      <c r="E649" s="26"/>
      <c r="F649" s="9"/>
      <c r="G649" s="9"/>
      <c r="H649" s="661"/>
      <c r="I649" s="662"/>
    </row>
    <row r="650" spans="1:9" ht="15" customHeight="1">
      <c r="A650" s="48"/>
      <c r="B650" s="24"/>
      <c r="C650" s="44"/>
      <c r="D650" s="280"/>
      <c r="E650" s="28"/>
      <c r="F650" s="10"/>
      <c r="G650" s="10"/>
      <c r="H650" s="659"/>
      <c r="I650" s="660"/>
    </row>
    <row r="651" spans="1:9" ht="15" customHeight="1">
      <c r="A651" s="62"/>
      <c r="B651" s="9"/>
      <c r="C651" s="25"/>
      <c r="D651" s="279"/>
      <c r="E651" s="26"/>
      <c r="F651" s="9"/>
      <c r="G651" s="9"/>
      <c r="H651" s="661"/>
      <c r="I651" s="662"/>
    </row>
    <row r="652" spans="1:9" ht="15" customHeight="1">
      <c r="A652" s="46"/>
      <c r="B652" s="24"/>
      <c r="C652" s="44"/>
      <c r="D652" s="280"/>
      <c r="E652" s="28"/>
      <c r="F652" s="10"/>
      <c r="G652" s="10"/>
      <c r="H652" s="659"/>
      <c r="I652" s="660"/>
    </row>
    <row r="653" spans="1:9" ht="15" customHeight="1">
      <c r="A653" s="62"/>
      <c r="B653" s="9"/>
      <c r="C653" s="25"/>
      <c r="D653" s="279"/>
      <c r="E653" s="26"/>
      <c r="F653" s="9"/>
      <c r="G653" s="9"/>
      <c r="H653" s="661"/>
      <c r="I653" s="662"/>
    </row>
    <row r="654" spans="1:9" ht="15" customHeight="1">
      <c r="A654" s="46"/>
      <c r="B654" s="10"/>
      <c r="C654" s="39"/>
      <c r="D654" s="280"/>
      <c r="E654" s="28"/>
      <c r="F654" s="10"/>
      <c r="G654" s="10"/>
      <c r="H654" s="659"/>
      <c r="I654" s="660"/>
    </row>
    <row r="655" spans="1:9" ht="15" customHeight="1">
      <c r="A655" s="62"/>
      <c r="B655" s="42"/>
      <c r="C655" s="43"/>
      <c r="D655" s="278"/>
      <c r="E655" s="32"/>
      <c r="F655" s="24"/>
      <c r="G655" s="24"/>
      <c r="H655" s="661"/>
      <c r="I655" s="662"/>
    </row>
    <row r="656" spans="1:9" ht="15" customHeight="1">
      <c r="A656" s="46"/>
      <c r="B656" s="24"/>
      <c r="C656" s="44"/>
      <c r="D656" s="278"/>
      <c r="E656" s="28"/>
      <c r="F656" s="10"/>
      <c r="G656" s="10"/>
      <c r="H656" s="659"/>
      <c r="I656" s="660"/>
    </row>
    <row r="657" spans="1:10" ht="15" customHeight="1">
      <c r="A657" s="45"/>
      <c r="B657" s="9"/>
      <c r="C657" s="63"/>
      <c r="D657" s="279"/>
      <c r="E657" s="26"/>
      <c r="F657" s="9"/>
      <c r="G657" s="9"/>
      <c r="H657" s="661"/>
      <c r="I657" s="662"/>
    </row>
    <row r="658" spans="1:10" ht="15" customHeight="1">
      <c r="A658" s="45"/>
      <c r="B658" s="10"/>
      <c r="C658" s="65"/>
      <c r="D658" s="278"/>
      <c r="E658" s="28"/>
      <c r="F658" s="10"/>
      <c r="G658" s="10"/>
      <c r="H658" s="659"/>
      <c r="I658" s="660"/>
    </row>
    <row r="659" spans="1:10" ht="15" customHeight="1">
      <c r="A659" s="62"/>
      <c r="B659" s="9"/>
      <c r="C659" s="25"/>
      <c r="D659" s="279"/>
      <c r="E659" s="21"/>
      <c r="F659" s="66"/>
      <c r="G659" s="67"/>
      <c r="H659" s="661"/>
      <c r="I659" s="662"/>
    </row>
    <row r="660" spans="1:10" ht="15" customHeight="1">
      <c r="A660" s="46"/>
      <c r="B660" s="28" t="s">
        <v>12</v>
      </c>
      <c r="C660" s="44"/>
      <c r="D660" s="280"/>
      <c r="E660" s="17"/>
      <c r="F660" s="10"/>
      <c r="G660" s="76">
        <f>SUM(G503:G659)</f>
        <v>0</v>
      </c>
      <c r="H660" s="659"/>
      <c r="I660" s="660"/>
    </row>
    <row r="661" spans="1:10" ht="15" customHeight="1">
      <c r="A661" s="62"/>
      <c r="B661" s="9"/>
      <c r="C661" s="25"/>
      <c r="D661" s="279"/>
      <c r="E661" s="21"/>
      <c r="F661" s="66"/>
      <c r="G661" s="67"/>
      <c r="H661" s="661"/>
      <c r="I661" s="662"/>
    </row>
    <row r="662" spans="1:10" ht="15" customHeight="1">
      <c r="A662" s="68"/>
      <c r="B662" s="35"/>
      <c r="C662" s="69"/>
      <c r="D662" s="281"/>
      <c r="E662" s="19"/>
      <c r="F662" s="14"/>
      <c r="G662" s="70"/>
      <c r="H662" s="663"/>
      <c r="I662" s="664"/>
    </row>
    <row r="663" spans="1:10" ht="30" customHeight="1">
      <c r="A663" s="54" t="s">
        <v>0</v>
      </c>
      <c r="B663" s="55" t="s">
        <v>1</v>
      </c>
      <c r="C663" s="55" t="s">
        <v>2</v>
      </c>
      <c r="D663" s="276" t="s">
        <v>3</v>
      </c>
      <c r="E663" s="55" t="s">
        <v>4</v>
      </c>
      <c r="F663" s="55" t="s">
        <v>5</v>
      </c>
      <c r="G663" s="55" t="s">
        <v>6</v>
      </c>
      <c r="H663" s="665" t="s">
        <v>14</v>
      </c>
      <c r="I663" s="666"/>
      <c r="J663" s="7"/>
    </row>
    <row r="664" spans="1:10" ht="15" customHeight="1">
      <c r="A664" s="56"/>
      <c r="B664" s="57"/>
      <c r="C664" s="58"/>
      <c r="D664" s="277"/>
      <c r="E664" s="59"/>
      <c r="F664" s="57"/>
      <c r="G664" s="9"/>
      <c r="H664" s="675"/>
      <c r="I664" s="676"/>
    </row>
    <row r="665" spans="1:10" ht="15" customHeight="1">
      <c r="A665" s="60"/>
      <c r="B665" s="61"/>
      <c r="C665" s="31"/>
      <c r="D665" s="278"/>
      <c r="E665" s="32"/>
      <c r="F665" s="24"/>
      <c r="G665" s="10"/>
      <c r="H665" s="731"/>
      <c r="I665" s="730"/>
    </row>
    <row r="666" spans="1:10" ht="15" customHeight="1">
      <c r="A666" s="62"/>
      <c r="B666" s="9"/>
      <c r="C666" s="25"/>
      <c r="D666" s="279"/>
      <c r="E666" s="26"/>
      <c r="F666" s="9"/>
      <c r="G666" s="9"/>
      <c r="H666" s="657"/>
      <c r="I666" s="658"/>
    </row>
    <row r="667" spans="1:10" ht="15" customHeight="1">
      <c r="A667" s="46"/>
      <c r="B667" s="10"/>
      <c r="C667" s="44"/>
      <c r="D667" s="280"/>
      <c r="E667" s="28"/>
      <c r="F667" s="10"/>
      <c r="G667" s="10"/>
      <c r="H667" s="731"/>
      <c r="I667" s="730"/>
      <c r="J667" s="6"/>
    </row>
    <row r="668" spans="1:10" ht="15" customHeight="1">
      <c r="A668" s="45"/>
      <c r="B668" s="24"/>
      <c r="C668" s="31"/>
      <c r="D668" s="278"/>
      <c r="E668" s="32"/>
      <c r="F668" s="8"/>
      <c r="G668" s="9"/>
      <c r="H668" s="657"/>
      <c r="I668" s="658"/>
    </row>
    <row r="669" spans="1:10" ht="15" customHeight="1">
      <c r="A669" s="46"/>
      <c r="B669" s="10"/>
      <c r="C669" s="44"/>
      <c r="D669" s="297"/>
      <c r="E669" s="28"/>
      <c r="F669" s="10"/>
      <c r="G669" s="10"/>
      <c r="H669" s="659"/>
      <c r="I669" s="660"/>
      <c r="J669" s="6"/>
    </row>
    <row r="670" spans="1:10" ht="15" customHeight="1">
      <c r="A670" s="62"/>
      <c r="B670" s="9"/>
      <c r="C670" s="25"/>
      <c r="D670" s="279"/>
      <c r="E670" s="21"/>
      <c r="F670" s="66"/>
      <c r="G670" s="67"/>
      <c r="H670" s="657"/>
      <c r="I670" s="658"/>
    </row>
    <row r="671" spans="1:10" ht="15" customHeight="1">
      <c r="A671" s="46"/>
      <c r="B671" s="64"/>
      <c r="C671" s="44"/>
      <c r="D671" s="280"/>
      <c r="E671" s="17"/>
      <c r="F671" s="10"/>
      <c r="G671" s="76"/>
      <c r="H671" s="731"/>
      <c r="I671" s="730"/>
    </row>
    <row r="672" spans="1:10" ht="15" customHeight="1">
      <c r="A672" s="62"/>
      <c r="B672" s="24"/>
      <c r="C672" s="31"/>
      <c r="D672" s="300"/>
      <c r="E672" s="32"/>
      <c r="F672" s="8"/>
      <c r="G672" s="9"/>
      <c r="H672" s="657"/>
      <c r="I672" s="658"/>
    </row>
    <row r="673" spans="1:10" ht="15" customHeight="1">
      <c r="A673" s="46"/>
      <c r="B673" s="10"/>
      <c r="C673" s="27"/>
      <c r="D673" s="297"/>
      <c r="E673" s="28"/>
      <c r="F673" s="10"/>
      <c r="G673" s="10"/>
      <c r="H673" s="659"/>
      <c r="I673" s="660"/>
      <c r="J673" s="6"/>
    </row>
    <row r="674" spans="1:10" ht="15" customHeight="1">
      <c r="A674" s="62"/>
      <c r="B674" s="24"/>
      <c r="C674" s="31"/>
      <c r="D674" s="300"/>
      <c r="E674" s="32"/>
      <c r="F674" s="8"/>
      <c r="G674" s="9"/>
      <c r="H674" s="657"/>
      <c r="I674" s="658"/>
      <c r="J674" s="6"/>
    </row>
    <row r="675" spans="1:10" ht="15" customHeight="1">
      <c r="A675" s="46"/>
      <c r="B675" s="10"/>
      <c r="C675" s="27"/>
      <c r="D675" s="297"/>
      <c r="E675" s="28"/>
      <c r="F675" s="10"/>
      <c r="G675" s="10"/>
      <c r="H675" s="659"/>
      <c r="I675" s="660"/>
      <c r="J675" s="6"/>
    </row>
    <row r="676" spans="1:10" ht="15" customHeight="1">
      <c r="A676" s="62"/>
      <c r="B676" s="24"/>
      <c r="C676" s="31"/>
      <c r="D676" s="278"/>
      <c r="E676" s="32"/>
      <c r="F676" s="8"/>
      <c r="G676" s="9"/>
      <c r="H676" s="657"/>
      <c r="I676" s="658"/>
      <c r="J676" s="6"/>
    </row>
    <row r="677" spans="1:10" ht="15" customHeight="1">
      <c r="A677" s="46"/>
      <c r="B677" s="10"/>
      <c r="C677" s="27"/>
      <c r="D677" s="280"/>
      <c r="E677" s="28"/>
      <c r="F677" s="10"/>
      <c r="G677" s="10"/>
      <c r="H677" s="659"/>
      <c r="I677" s="660"/>
      <c r="J677" s="6"/>
    </row>
    <row r="678" spans="1:10" ht="15" customHeight="1">
      <c r="A678" s="62"/>
      <c r="B678" s="24"/>
      <c r="C678" s="31"/>
      <c r="D678" s="278"/>
      <c r="E678" s="32"/>
      <c r="F678" s="8"/>
      <c r="G678" s="9"/>
      <c r="H678" s="657"/>
      <c r="I678" s="658"/>
      <c r="J678" s="6"/>
    </row>
    <row r="679" spans="1:10" ht="15" customHeight="1">
      <c r="A679" s="46"/>
      <c r="B679" s="10"/>
      <c r="C679" s="27"/>
      <c r="D679" s="280"/>
      <c r="E679" s="28"/>
      <c r="F679" s="10"/>
      <c r="G679" s="10"/>
      <c r="H679" s="659"/>
      <c r="I679" s="660"/>
      <c r="J679" s="6"/>
    </row>
    <row r="680" spans="1:10" ht="15" customHeight="1">
      <c r="A680" s="62"/>
      <c r="B680" s="24"/>
      <c r="C680" s="25"/>
      <c r="D680" s="279"/>
      <c r="E680" s="26"/>
      <c r="F680" s="8"/>
      <c r="G680" s="9"/>
      <c r="H680" s="657"/>
      <c r="I680" s="658"/>
    </row>
    <row r="681" spans="1:10" ht="15" customHeight="1">
      <c r="A681" s="46"/>
      <c r="B681" s="10"/>
      <c r="C681" s="27"/>
      <c r="D681" s="297"/>
      <c r="E681" s="28"/>
      <c r="F681" s="10"/>
      <c r="G681" s="10"/>
      <c r="H681" s="659"/>
      <c r="I681" s="660"/>
    </row>
    <row r="682" spans="1:10" ht="15" customHeight="1">
      <c r="A682" s="62"/>
      <c r="B682" s="9"/>
      <c r="C682" s="25"/>
      <c r="D682" s="279"/>
      <c r="E682" s="26"/>
      <c r="F682" s="8"/>
      <c r="G682" s="9"/>
      <c r="H682" s="657"/>
      <c r="I682" s="658"/>
    </row>
    <row r="683" spans="1:10" ht="15" customHeight="1">
      <c r="A683" s="46"/>
      <c r="B683" s="10"/>
      <c r="C683" s="29"/>
      <c r="D683" s="282"/>
      <c r="E683" s="30"/>
      <c r="F683" s="11"/>
      <c r="G683" s="10"/>
      <c r="H683" s="659"/>
      <c r="I683" s="660"/>
    </row>
    <row r="684" spans="1:10" ht="15" customHeight="1">
      <c r="A684" s="45"/>
      <c r="B684" s="9"/>
      <c r="C684" s="25"/>
      <c r="D684" s="279"/>
      <c r="E684" s="26"/>
      <c r="F684" s="8"/>
      <c r="G684" s="9"/>
      <c r="H684" s="657"/>
      <c r="I684" s="658"/>
    </row>
    <row r="685" spans="1:10" ht="15" customHeight="1">
      <c r="A685" s="45"/>
      <c r="B685" s="10"/>
      <c r="C685" s="29"/>
      <c r="D685" s="282"/>
      <c r="E685" s="30"/>
      <c r="F685" s="10"/>
      <c r="G685" s="10"/>
      <c r="H685" s="659"/>
      <c r="I685" s="660"/>
    </row>
    <row r="686" spans="1:10" ht="15" customHeight="1">
      <c r="A686" s="62"/>
      <c r="B686" s="9"/>
      <c r="C686" s="31"/>
      <c r="D686" s="279"/>
      <c r="E686" s="32"/>
      <c r="F686" s="8"/>
      <c r="G686" s="9"/>
      <c r="H686" s="657"/>
      <c r="I686" s="658"/>
    </row>
    <row r="687" spans="1:10" ht="15" customHeight="1">
      <c r="A687" s="48"/>
      <c r="B687" s="10"/>
      <c r="C687" s="27"/>
      <c r="D687" s="282"/>
      <c r="E687" s="30"/>
      <c r="F687" s="11"/>
      <c r="G687" s="11"/>
      <c r="H687" s="731"/>
      <c r="I687" s="730"/>
    </row>
    <row r="688" spans="1:10" ht="15" customHeight="1">
      <c r="A688" s="62"/>
      <c r="B688" s="24"/>
      <c r="C688" s="25"/>
      <c r="D688" s="279"/>
      <c r="E688" s="26"/>
      <c r="F688" s="8"/>
      <c r="G688" s="9"/>
      <c r="H688" s="657"/>
      <c r="I688" s="658"/>
    </row>
    <row r="689" spans="1:10" ht="15" customHeight="1">
      <c r="A689" s="48"/>
      <c r="B689" s="10"/>
      <c r="C689" s="31"/>
      <c r="D689" s="278"/>
      <c r="E689" s="28"/>
      <c r="F689" s="24"/>
      <c r="G689" s="10"/>
      <c r="H689" s="659"/>
      <c r="I689" s="660"/>
    </row>
    <row r="690" spans="1:10" ht="15" customHeight="1">
      <c r="A690" s="47"/>
      <c r="B690" s="9"/>
      <c r="C690" s="25"/>
      <c r="D690" s="279"/>
      <c r="E690" s="26"/>
      <c r="F690" s="9"/>
      <c r="G690" s="9"/>
      <c r="H690" s="657"/>
      <c r="I690" s="658"/>
    </row>
    <row r="691" spans="1:10" ht="15" customHeight="1">
      <c r="A691" s="48"/>
      <c r="B691" s="24"/>
      <c r="C691" s="44"/>
      <c r="D691" s="280"/>
      <c r="E691" s="28"/>
      <c r="F691" s="10"/>
      <c r="G691" s="10"/>
      <c r="H691" s="659"/>
      <c r="I691" s="660"/>
    </row>
    <row r="692" spans="1:10" ht="15" customHeight="1">
      <c r="A692" s="62"/>
      <c r="B692" s="9"/>
      <c r="C692" s="25"/>
      <c r="D692" s="279"/>
      <c r="E692" s="26"/>
      <c r="F692" s="9"/>
      <c r="G692" s="9"/>
      <c r="H692" s="657"/>
      <c r="I692" s="658"/>
    </row>
    <row r="693" spans="1:10" ht="15" customHeight="1">
      <c r="A693" s="46"/>
      <c r="B693" s="24"/>
      <c r="C693" s="44"/>
      <c r="D693" s="280"/>
      <c r="E693" s="28"/>
      <c r="F693" s="10"/>
      <c r="G693" s="10"/>
      <c r="H693" s="659"/>
      <c r="I693" s="660"/>
    </row>
    <row r="694" spans="1:10" ht="15" customHeight="1">
      <c r="A694" s="62"/>
      <c r="B694" s="9"/>
      <c r="C694" s="25"/>
      <c r="D694" s="279"/>
      <c r="E694" s="26"/>
      <c r="F694" s="9"/>
      <c r="G694" s="9"/>
      <c r="H694" s="657"/>
      <c r="I694" s="658"/>
    </row>
    <row r="695" spans="1:10" ht="15" customHeight="1">
      <c r="A695" s="68"/>
      <c r="B695" s="14" t="s">
        <v>13</v>
      </c>
      <c r="C695" s="114"/>
      <c r="D695" s="281" t="s">
        <v>13</v>
      </c>
      <c r="E695" s="35" t="s">
        <v>13</v>
      </c>
      <c r="F695" s="14"/>
      <c r="G695" s="14"/>
      <c r="H695" s="732"/>
      <c r="I695" s="728"/>
    </row>
    <row r="696" spans="1:10" ht="30" customHeight="1">
      <c r="A696" s="54" t="s">
        <v>0</v>
      </c>
      <c r="B696" s="55" t="s">
        <v>1</v>
      </c>
      <c r="C696" s="55" t="s">
        <v>2</v>
      </c>
      <c r="D696" s="276" t="s">
        <v>3</v>
      </c>
      <c r="E696" s="55" t="s">
        <v>4</v>
      </c>
      <c r="F696" s="55" t="s">
        <v>5</v>
      </c>
      <c r="G696" s="55" t="s">
        <v>6</v>
      </c>
      <c r="H696" s="665" t="s">
        <v>14</v>
      </c>
      <c r="I696" s="666"/>
      <c r="J696" s="7"/>
    </row>
    <row r="697" spans="1:10" ht="15" customHeight="1">
      <c r="A697" s="62"/>
      <c r="B697" s="42"/>
      <c r="C697" s="43"/>
      <c r="D697" s="278"/>
      <c r="E697" s="32"/>
      <c r="F697" s="24"/>
      <c r="G697" s="9"/>
      <c r="H697" s="657"/>
      <c r="I697" s="658"/>
    </row>
    <row r="698" spans="1:10" ht="15" customHeight="1">
      <c r="A698" s="46"/>
      <c r="B698" s="24"/>
      <c r="C698" s="44"/>
      <c r="D698" s="278"/>
      <c r="E698" s="28"/>
      <c r="F698" s="10"/>
      <c r="G698" s="10"/>
      <c r="H698" s="659"/>
      <c r="I698" s="660"/>
    </row>
    <row r="699" spans="1:10" ht="15" customHeight="1">
      <c r="A699" s="45"/>
      <c r="B699" s="9"/>
      <c r="C699" s="63"/>
      <c r="D699" s="279"/>
      <c r="E699" s="26"/>
      <c r="F699" s="9"/>
      <c r="G699" s="9"/>
      <c r="H699" s="657"/>
      <c r="I699" s="658"/>
    </row>
    <row r="700" spans="1:10" ht="15" customHeight="1">
      <c r="A700" s="45"/>
      <c r="B700" s="10"/>
      <c r="C700" s="65"/>
      <c r="D700" s="278"/>
      <c r="E700" s="28"/>
      <c r="F700" s="10"/>
      <c r="G700" s="10"/>
      <c r="H700" s="659"/>
      <c r="I700" s="660"/>
    </row>
    <row r="701" spans="1:10" ht="15" customHeight="1">
      <c r="A701" s="62"/>
      <c r="B701" s="9"/>
      <c r="C701" s="25"/>
      <c r="D701" s="279"/>
      <c r="E701" s="21"/>
      <c r="F701" s="66"/>
      <c r="G701" s="67"/>
      <c r="H701" s="657"/>
      <c r="I701" s="658"/>
    </row>
    <row r="702" spans="1:10" ht="15" customHeight="1">
      <c r="A702" s="46"/>
      <c r="B702" s="28"/>
      <c r="C702" s="44"/>
      <c r="D702" s="280"/>
      <c r="E702" s="17"/>
      <c r="F702" s="10"/>
      <c r="G702" s="76"/>
      <c r="H702" s="731"/>
      <c r="I702" s="730"/>
    </row>
    <row r="703" spans="1:10" ht="15" customHeight="1">
      <c r="A703" s="45"/>
      <c r="B703" s="24"/>
      <c r="C703" s="31"/>
      <c r="D703" s="278"/>
      <c r="E703" s="32"/>
      <c r="F703" s="24"/>
      <c r="G703" s="24"/>
      <c r="H703" s="669"/>
      <c r="I703" s="670"/>
    </row>
    <row r="704" spans="1:10" ht="15" customHeight="1">
      <c r="A704" s="60"/>
      <c r="B704" s="61"/>
      <c r="C704" s="31"/>
      <c r="D704" s="278"/>
      <c r="E704" s="32"/>
      <c r="F704" s="24"/>
      <c r="G704" s="10"/>
      <c r="H704" s="677"/>
      <c r="I704" s="678"/>
    </row>
    <row r="705" spans="1:10" ht="15" customHeight="1">
      <c r="A705" s="62"/>
      <c r="B705" s="9"/>
      <c r="C705" s="25"/>
      <c r="D705" s="279"/>
      <c r="E705" s="26"/>
      <c r="F705" s="9"/>
      <c r="G705" s="9"/>
      <c r="H705" s="671"/>
      <c r="I705" s="672"/>
    </row>
    <row r="706" spans="1:10" ht="15" customHeight="1">
      <c r="A706" s="46"/>
      <c r="B706" s="10"/>
      <c r="C706" s="44"/>
      <c r="D706" s="280"/>
      <c r="E706" s="28"/>
      <c r="F706" s="10"/>
      <c r="G706" s="10"/>
      <c r="H706" s="677"/>
      <c r="I706" s="678"/>
      <c r="J706" s="6"/>
    </row>
    <row r="707" spans="1:10" ht="15" customHeight="1">
      <c r="A707" s="45"/>
      <c r="B707" s="24"/>
      <c r="C707" s="31"/>
      <c r="D707" s="278"/>
      <c r="E707" s="32"/>
      <c r="F707" s="42"/>
      <c r="G707" s="24"/>
      <c r="H707" s="669"/>
      <c r="I707" s="670"/>
      <c r="J707" s="6"/>
    </row>
    <row r="708" spans="1:10" ht="15" customHeight="1">
      <c r="A708" s="45"/>
      <c r="B708" s="61"/>
      <c r="C708" s="44"/>
      <c r="D708" s="280"/>
      <c r="E708" s="28"/>
      <c r="F708" s="42"/>
      <c r="G708" s="10"/>
      <c r="H708" s="677"/>
      <c r="I708" s="678"/>
      <c r="J708" s="6"/>
    </row>
    <row r="709" spans="1:10" ht="15" customHeight="1">
      <c r="A709" s="62"/>
      <c r="B709" s="24"/>
      <c r="C709" s="31"/>
      <c r="D709" s="278"/>
      <c r="E709" s="32"/>
      <c r="F709" s="8"/>
      <c r="G709" s="9"/>
      <c r="H709" s="671"/>
      <c r="I709" s="672"/>
    </row>
    <row r="710" spans="1:10" ht="15" customHeight="1">
      <c r="A710" s="46"/>
      <c r="B710" s="10"/>
      <c r="C710" s="27"/>
      <c r="D710" s="280"/>
      <c r="E710" s="28"/>
      <c r="F710" s="10"/>
      <c r="G710" s="10"/>
      <c r="H710" s="677"/>
      <c r="I710" s="678"/>
      <c r="J710" s="6"/>
    </row>
    <row r="711" spans="1:10" ht="15" customHeight="1">
      <c r="A711" s="62"/>
      <c r="B711" s="24"/>
      <c r="C711" s="25"/>
      <c r="D711" s="279"/>
      <c r="E711" s="26"/>
      <c r="F711" s="8"/>
      <c r="G711" s="9"/>
      <c r="H711" s="657"/>
      <c r="I711" s="658"/>
    </row>
    <row r="712" spans="1:10" ht="15" customHeight="1">
      <c r="A712" s="46"/>
      <c r="B712" s="10"/>
      <c r="C712" s="27"/>
      <c r="D712" s="280"/>
      <c r="E712" s="28"/>
      <c r="F712" s="10"/>
      <c r="G712" s="10"/>
      <c r="H712" s="659"/>
      <c r="I712" s="660"/>
    </row>
    <row r="713" spans="1:10" ht="15" customHeight="1">
      <c r="A713" s="62"/>
      <c r="B713" s="9"/>
      <c r="C713" s="25"/>
      <c r="D713" s="279"/>
      <c r="E713" s="26"/>
      <c r="F713" s="8"/>
      <c r="G713" s="9"/>
      <c r="H713" s="657"/>
      <c r="I713" s="658"/>
    </row>
    <row r="714" spans="1:10" ht="15" customHeight="1">
      <c r="A714" s="46"/>
      <c r="B714" s="10"/>
      <c r="C714" s="39"/>
      <c r="D714" s="280"/>
      <c r="E714" s="28"/>
      <c r="F714" s="10"/>
      <c r="G714" s="10"/>
      <c r="H714" s="659"/>
      <c r="I714" s="660"/>
    </row>
    <row r="715" spans="1:10" ht="15" customHeight="1">
      <c r="A715" s="62"/>
      <c r="B715" s="9"/>
      <c r="C715" s="25"/>
      <c r="D715" s="279"/>
      <c r="E715" s="26"/>
      <c r="F715" s="8"/>
      <c r="G715" s="9"/>
      <c r="H715" s="657"/>
      <c r="I715" s="658"/>
    </row>
    <row r="716" spans="1:10" ht="15" customHeight="1">
      <c r="A716" s="46"/>
      <c r="B716" s="10"/>
      <c r="C716" s="27"/>
      <c r="D716" s="280"/>
      <c r="E716" s="28"/>
      <c r="F716" s="10"/>
      <c r="G716" s="10"/>
      <c r="H716" s="659"/>
      <c r="I716" s="660"/>
    </row>
    <row r="717" spans="1:10" ht="15" customHeight="1">
      <c r="A717" s="62"/>
      <c r="B717" s="42"/>
      <c r="C717" s="63"/>
      <c r="D717" s="278"/>
      <c r="E717" s="32"/>
      <c r="F717" s="8"/>
      <c r="G717" s="9"/>
      <c r="H717" s="657"/>
      <c r="I717" s="658"/>
    </row>
    <row r="718" spans="1:10" ht="15" customHeight="1">
      <c r="A718" s="46"/>
      <c r="B718" s="24"/>
      <c r="C718" s="44"/>
      <c r="D718" s="278"/>
      <c r="E718" s="28"/>
      <c r="F718" s="10"/>
      <c r="G718" s="10"/>
      <c r="H718" s="659"/>
      <c r="I718" s="660"/>
    </row>
    <row r="719" spans="1:10" ht="15" customHeight="1">
      <c r="A719" s="62"/>
      <c r="B719" s="9"/>
      <c r="C719" s="31"/>
      <c r="D719" s="279"/>
      <c r="E719" s="32"/>
      <c r="F719" s="8"/>
      <c r="G719" s="9"/>
      <c r="H719" s="657"/>
      <c r="I719" s="658"/>
    </row>
    <row r="720" spans="1:10" ht="15" customHeight="1">
      <c r="A720" s="48"/>
      <c r="B720" s="11"/>
      <c r="C720" s="29"/>
      <c r="D720" s="282"/>
      <c r="E720" s="30"/>
      <c r="F720" s="11"/>
      <c r="G720" s="10"/>
      <c r="H720" s="659"/>
      <c r="I720" s="660"/>
    </row>
    <row r="721" spans="1:10" ht="15" customHeight="1">
      <c r="A721" s="62"/>
      <c r="B721" s="24"/>
      <c r="C721" s="25"/>
      <c r="D721" s="279"/>
      <c r="E721" s="26"/>
      <c r="F721" s="8"/>
      <c r="G721" s="9"/>
      <c r="H721" s="671"/>
      <c r="I721" s="672"/>
    </row>
    <row r="722" spans="1:10" ht="15" customHeight="1">
      <c r="A722" s="48"/>
      <c r="B722" s="10"/>
      <c r="C722" s="31"/>
      <c r="D722" s="278"/>
      <c r="E722" s="28"/>
      <c r="F722" s="24"/>
      <c r="G722" s="10"/>
      <c r="H722" s="677"/>
      <c r="I722" s="678"/>
    </row>
    <row r="723" spans="1:10" ht="15" customHeight="1">
      <c r="A723" s="92"/>
      <c r="B723" s="9"/>
      <c r="C723" s="25"/>
      <c r="D723" s="279"/>
      <c r="E723" s="26"/>
      <c r="F723" s="9"/>
      <c r="G723" s="9"/>
      <c r="H723" s="671"/>
      <c r="I723" s="672"/>
    </row>
    <row r="724" spans="1:10" ht="15" customHeight="1">
      <c r="A724" s="48"/>
      <c r="B724" s="10"/>
      <c r="C724" s="44"/>
      <c r="D724" s="280"/>
      <c r="E724" s="28"/>
      <c r="F724" s="10"/>
      <c r="G724" s="10"/>
      <c r="H724" s="677"/>
      <c r="I724" s="678"/>
    </row>
    <row r="725" spans="1:10" ht="15" customHeight="1">
      <c r="A725" s="62"/>
      <c r="B725" s="9"/>
      <c r="C725" s="25"/>
      <c r="D725" s="279"/>
      <c r="E725" s="21"/>
      <c r="F725" s="66"/>
      <c r="G725" s="67"/>
      <c r="H725" s="661"/>
      <c r="I725" s="662"/>
    </row>
    <row r="726" spans="1:10" ht="15" customHeight="1">
      <c r="A726" s="46"/>
      <c r="B726" s="28"/>
      <c r="C726" s="44"/>
      <c r="D726" s="280"/>
      <c r="E726" s="17"/>
      <c r="F726" s="10"/>
      <c r="G726" s="76"/>
      <c r="H726" s="659"/>
      <c r="I726" s="660"/>
    </row>
    <row r="727" spans="1:10" ht="15" customHeight="1">
      <c r="A727" s="62"/>
      <c r="B727" s="9"/>
      <c r="C727" s="25"/>
      <c r="D727" s="279"/>
      <c r="E727" s="21"/>
      <c r="F727" s="66"/>
      <c r="G727" s="67"/>
      <c r="H727" s="661"/>
      <c r="I727" s="662"/>
    </row>
    <row r="728" spans="1:10" ht="15" customHeight="1">
      <c r="A728" s="68"/>
      <c r="B728" s="35"/>
      <c r="C728" s="69"/>
      <c r="D728" s="281"/>
      <c r="E728" s="19"/>
      <c r="F728" s="14"/>
      <c r="G728" s="70"/>
      <c r="H728" s="663"/>
      <c r="I728" s="664"/>
    </row>
    <row r="729" spans="1:10" ht="30" customHeight="1">
      <c r="A729" s="54" t="s">
        <v>0</v>
      </c>
      <c r="B729" s="55" t="s">
        <v>1</v>
      </c>
      <c r="C729" s="55" t="s">
        <v>2</v>
      </c>
      <c r="D729" s="276" t="s">
        <v>3</v>
      </c>
      <c r="E729" s="55" t="s">
        <v>4</v>
      </c>
      <c r="F729" s="55" t="s">
        <v>5</v>
      </c>
      <c r="G729" s="55" t="s">
        <v>6</v>
      </c>
      <c r="H729" s="665" t="s">
        <v>14</v>
      </c>
      <c r="I729" s="666"/>
      <c r="J729" s="7"/>
    </row>
    <row r="730" spans="1:10" ht="15" customHeight="1">
      <c r="A730" s="56"/>
      <c r="B730" s="57"/>
      <c r="C730" s="58"/>
      <c r="D730" s="277"/>
      <c r="E730" s="59"/>
      <c r="F730" s="57"/>
      <c r="G730" s="9"/>
      <c r="H730" s="675"/>
      <c r="I730" s="676"/>
    </row>
    <row r="731" spans="1:10" ht="15" customHeight="1">
      <c r="A731" s="60"/>
      <c r="B731" s="61"/>
      <c r="C731" s="31"/>
      <c r="D731" s="278"/>
      <c r="E731" s="32"/>
      <c r="F731" s="24"/>
      <c r="G731" s="10"/>
      <c r="H731" s="731"/>
      <c r="I731" s="730"/>
    </row>
    <row r="732" spans="1:10" ht="15" customHeight="1">
      <c r="A732" s="62"/>
      <c r="B732" s="9"/>
      <c r="C732" s="25"/>
      <c r="D732" s="279"/>
      <c r="E732" s="26"/>
      <c r="F732" s="9"/>
      <c r="G732" s="9"/>
      <c r="H732" s="657"/>
      <c r="I732" s="658"/>
    </row>
    <row r="733" spans="1:10" ht="15" customHeight="1">
      <c r="A733" s="46"/>
      <c r="B733" s="10"/>
      <c r="C733" s="44"/>
      <c r="D733" s="280"/>
      <c r="E733" s="28"/>
      <c r="F733" s="10"/>
      <c r="G733" s="10"/>
      <c r="H733" s="731"/>
      <c r="I733" s="730"/>
      <c r="J733" s="6"/>
    </row>
    <row r="734" spans="1:10" ht="15" customHeight="1">
      <c r="A734" s="45"/>
      <c r="B734" s="24"/>
      <c r="C734" s="31"/>
      <c r="D734" s="278"/>
      <c r="E734" s="32"/>
      <c r="F734" s="8"/>
      <c r="G734" s="9"/>
      <c r="H734" s="657"/>
      <c r="I734" s="658"/>
    </row>
    <row r="735" spans="1:10" ht="15" customHeight="1">
      <c r="A735" s="46"/>
      <c r="B735" s="10"/>
      <c r="C735" s="44"/>
      <c r="D735" s="280"/>
      <c r="E735" s="28"/>
      <c r="F735" s="10"/>
      <c r="G735" s="10"/>
      <c r="H735" s="731"/>
      <c r="I735" s="730"/>
      <c r="J735" s="6"/>
    </row>
    <row r="736" spans="1:10" ht="15" customHeight="1">
      <c r="A736" s="62"/>
      <c r="B736" s="24"/>
      <c r="C736" s="31"/>
      <c r="D736" s="278"/>
      <c r="E736" s="32"/>
      <c r="F736" s="8"/>
      <c r="G736" s="9"/>
      <c r="H736" s="657"/>
      <c r="I736" s="658"/>
    </row>
    <row r="737" spans="1:10" ht="15" customHeight="1">
      <c r="A737" s="46"/>
      <c r="B737" s="10"/>
      <c r="C737" s="27"/>
      <c r="D737" s="280"/>
      <c r="E737" s="28"/>
      <c r="F737" s="10"/>
      <c r="G737" s="10"/>
      <c r="H737" s="731"/>
      <c r="I737" s="730"/>
      <c r="J737" s="6"/>
    </row>
    <row r="738" spans="1:10" ht="15" customHeight="1">
      <c r="A738" s="62"/>
      <c r="B738" s="9"/>
      <c r="C738" s="25"/>
      <c r="D738" s="278"/>
      <c r="E738" s="32"/>
      <c r="F738" s="8"/>
      <c r="G738" s="9"/>
      <c r="H738" s="657"/>
      <c r="I738" s="658"/>
    </row>
    <row r="739" spans="1:10" ht="15" customHeight="1">
      <c r="A739" s="46"/>
      <c r="B739" s="10"/>
      <c r="C739" s="31"/>
      <c r="D739" s="297"/>
      <c r="E739" s="28"/>
      <c r="F739" s="10"/>
      <c r="G739" s="10"/>
      <c r="H739" s="731"/>
      <c r="I739" s="730"/>
    </row>
    <row r="740" spans="1:10" ht="15" customHeight="1">
      <c r="A740" s="45"/>
      <c r="B740" s="9"/>
      <c r="C740" s="25"/>
      <c r="D740" s="279"/>
      <c r="E740" s="26"/>
      <c r="F740" s="8"/>
      <c r="G740" s="9"/>
      <c r="H740" s="657"/>
      <c r="I740" s="658"/>
    </row>
    <row r="741" spans="1:10" ht="15" customHeight="1">
      <c r="A741" s="46"/>
      <c r="B741" s="10"/>
      <c r="C741" s="27"/>
      <c r="D741" s="280"/>
      <c r="E741" s="28"/>
      <c r="F741" s="10"/>
      <c r="G741" s="10"/>
      <c r="H741" s="731"/>
      <c r="I741" s="730"/>
    </row>
    <row r="742" spans="1:10" ht="15" customHeight="1">
      <c r="A742" s="45"/>
      <c r="B742" s="9"/>
      <c r="C742" s="25"/>
      <c r="D742" s="279"/>
      <c r="E742" s="26"/>
      <c r="F742" s="8"/>
      <c r="G742" s="9"/>
      <c r="H742" s="657"/>
      <c r="I742" s="658"/>
    </row>
    <row r="743" spans="1:10" ht="15" customHeight="1">
      <c r="A743" s="45"/>
      <c r="B743" s="10"/>
      <c r="C743" s="27"/>
      <c r="D743" s="280"/>
      <c r="E743" s="28"/>
      <c r="F743" s="10"/>
      <c r="G743" s="10"/>
      <c r="H743" s="731"/>
      <c r="I743" s="730"/>
    </row>
    <row r="744" spans="1:10" ht="15" customHeight="1">
      <c r="A744" s="62"/>
      <c r="B744" s="9"/>
      <c r="C744" s="25"/>
      <c r="D744" s="279"/>
      <c r="E744" s="26"/>
      <c r="F744" s="8"/>
      <c r="G744" s="9"/>
      <c r="H744" s="657"/>
      <c r="I744" s="658"/>
    </row>
    <row r="745" spans="1:10" ht="15" customHeight="1">
      <c r="A745" s="46"/>
      <c r="B745" s="10"/>
      <c r="C745" s="29"/>
      <c r="D745" s="282"/>
      <c r="E745" s="30"/>
      <c r="F745" s="10"/>
      <c r="G745" s="10"/>
      <c r="H745" s="731"/>
      <c r="I745" s="730"/>
    </row>
    <row r="746" spans="1:10" ht="15" customHeight="1">
      <c r="A746" s="62"/>
      <c r="B746" s="9"/>
      <c r="C746" s="31"/>
      <c r="D746" s="279"/>
      <c r="E746" s="32"/>
      <c r="F746" s="8"/>
      <c r="G746" s="9"/>
      <c r="H746" s="657"/>
      <c r="I746" s="658"/>
    </row>
    <row r="747" spans="1:10" ht="15" customHeight="1">
      <c r="A747" s="48"/>
      <c r="B747" s="11"/>
      <c r="C747" s="29"/>
      <c r="D747" s="282"/>
      <c r="E747" s="30"/>
      <c r="F747" s="11"/>
      <c r="G747" s="10"/>
      <c r="H747" s="659"/>
      <c r="I747" s="660"/>
    </row>
    <row r="748" spans="1:10" ht="15" customHeight="1">
      <c r="A748" s="62"/>
      <c r="B748" s="24"/>
      <c r="C748" s="25"/>
      <c r="D748" s="279"/>
      <c r="E748" s="26"/>
      <c r="F748" s="8"/>
      <c r="G748" s="9"/>
      <c r="H748" s="657"/>
      <c r="I748" s="658"/>
    </row>
    <row r="749" spans="1:10" ht="15" customHeight="1">
      <c r="A749" s="48"/>
      <c r="B749" s="10"/>
      <c r="C749" s="31"/>
      <c r="D749" s="278"/>
      <c r="E749" s="28"/>
      <c r="F749" s="24"/>
      <c r="G749" s="10"/>
      <c r="H749" s="731"/>
      <c r="I749" s="730"/>
    </row>
    <row r="750" spans="1:10" ht="15" customHeight="1">
      <c r="A750" s="47"/>
      <c r="B750" s="9"/>
      <c r="C750" s="25"/>
      <c r="D750" s="279"/>
      <c r="E750" s="26"/>
      <c r="F750" s="9"/>
      <c r="G750" s="9"/>
      <c r="H750" s="657"/>
      <c r="I750" s="658"/>
    </row>
    <row r="751" spans="1:10" ht="15" customHeight="1">
      <c r="A751" s="48"/>
      <c r="B751" s="24"/>
      <c r="C751" s="44"/>
      <c r="D751" s="280"/>
      <c r="E751" s="28"/>
      <c r="F751" s="10"/>
      <c r="G751" s="10"/>
      <c r="H751" s="659"/>
      <c r="I751" s="660"/>
    </row>
    <row r="752" spans="1:10" ht="15" customHeight="1">
      <c r="A752" s="62"/>
      <c r="B752" s="9"/>
      <c r="C752" s="25"/>
      <c r="D752" s="279"/>
      <c r="E752" s="26"/>
      <c r="F752" s="9"/>
      <c r="G752" s="9"/>
      <c r="H752" s="657"/>
      <c r="I752" s="658"/>
    </row>
    <row r="753" spans="1:10" ht="15" customHeight="1">
      <c r="A753" s="46"/>
      <c r="B753" s="10"/>
      <c r="C753" s="39"/>
      <c r="D753" s="280"/>
      <c r="E753" s="28"/>
      <c r="F753" s="10"/>
      <c r="G753" s="10"/>
      <c r="H753" s="659"/>
      <c r="I753" s="660"/>
    </row>
    <row r="754" spans="1:10" ht="15" customHeight="1">
      <c r="A754" s="62"/>
      <c r="B754" s="85"/>
      <c r="C754" s="43"/>
      <c r="D754" s="278"/>
      <c r="E754" s="32"/>
      <c r="F754" s="24"/>
      <c r="G754" s="24"/>
      <c r="H754" s="657"/>
      <c r="I754" s="658"/>
    </row>
    <row r="755" spans="1:10" ht="15" customHeight="1">
      <c r="A755" s="46"/>
      <c r="B755" s="24"/>
      <c r="C755" s="44"/>
      <c r="D755" s="278"/>
      <c r="E755" s="28"/>
      <c r="F755" s="10"/>
      <c r="G755" s="10"/>
      <c r="H755" s="731"/>
      <c r="I755" s="730"/>
    </row>
    <row r="756" spans="1:10" ht="15" customHeight="1">
      <c r="A756" s="45"/>
      <c r="B756" s="9"/>
      <c r="C756" s="63"/>
      <c r="D756" s="279"/>
      <c r="E756" s="26"/>
      <c r="F756" s="9"/>
      <c r="G756" s="9"/>
      <c r="H756" s="657"/>
      <c r="I756" s="658"/>
    </row>
    <row r="757" spans="1:10" ht="15" customHeight="1">
      <c r="A757" s="45"/>
      <c r="B757" s="24"/>
      <c r="C757" s="63"/>
      <c r="D757" s="300"/>
      <c r="E757" s="32"/>
      <c r="F757" s="24"/>
      <c r="G757" s="24"/>
      <c r="H757" s="667"/>
      <c r="I757" s="668"/>
    </row>
    <row r="758" spans="1:10" ht="15" customHeight="1">
      <c r="A758" s="62"/>
      <c r="B758" s="9"/>
      <c r="C758" s="25"/>
      <c r="D758" s="279"/>
      <c r="E758" s="26"/>
      <c r="F758" s="9"/>
      <c r="G758" s="9"/>
      <c r="H758" s="657"/>
      <c r="I758" s="658"/>
    </row>
    <row r="759" spans="1:10" ht="15" customHeight="1">
      <c r="A759" s="98"/>
      <c r="B759" s="99"/>
      <c r="C759" s="31"/>
      <c r="D759" s="278"/>
      <c r="E759" s="32"/>
      <c r="F759" s="24"/>
      <c r="G759" s="24"/>
      <c r="H759" s="669"/>
      <c r="I759" s="670"/>
    </row>
    <row r="760" spans="1:10" ht="15" customHeight="1">
      <c r="A760" s="62"/>
      <c r="B760" s="9"/>
      <c r="C760" s="25"/>
      <c r="D760" s="279"/>
      <c r="E760" s="26"/>
      <c r="F760" s="8"/>
      <c r="G760" s="9"/>
      <c r="H760" s="657"/>
      <c r="I760" s="658"/>
    </row>
    <row r="761" spans="1:10" ht="15" customHeight="1">
      <c r="A761" s="68"/>
      <c r="B761" s="14"/>
      <c r="C761" s="69"/>
      <c r="D761" s="281"/>
      <c r="E761" s="35"/>
      <c r="F761" s="14"/>
      <c r="G761" s="14"/>
      <c r="H761" s="663"/>
      <c r="I761" s="664"/>
      <c r="J761" s="6"/>
    </row>
    <row r="762" spans="1:10" ht="30" customHeight="1">
      <c r="A762" s="54" t="s">
        <v>0</v>
      </c>
      <c r="B762" s="55" t="s">
        <v>1</v>
      </c>
      <c r="C762" s="55" t="s">
        <v>2</v>
      </c>
      <c r="D762" s="276" t="s">
        <v>3</v>
      </c>
      <c r="E762" s="55" t="s">
        <v>4</v>
      </c>
      <c r="F762" s="55" t="s">
        <v>5</v>
      </c>
      <c r="G762" s="55" t="s">
        <v>6</v>
      </c>
      <c r="H762" s="665" t="s">
        <v>14</v>
      </c>
      <c r="I762" s="666"/>
      <c r="J762" s="7"/>
    </row>
    <row r="763" spans="1:10" ht="15" customHeight="1">
      <c r="A763" s="62"/>
      <c r="B763" s="9"/>
      <c r="C763" s="25"/>
      <c r="D763" s="279"/>
      <c r="E763" s="26"/>
      <c r="F763" s="9"/>
      <c r="G763" s="9"/>
      <c r="H763" s="657"/>
      <c r="I763" s="658"/>
    </row>
    <row r="764" spans="1:10" ht="15" customHeight="1">
      <c r="A764" s="45"/>
      <c r="B764" s="24"/>
      <c r="C764" s="31"/>
      <c r="D764" s="278"/>
      <c r="E764" s="32"/>
      <c r="F764" s="24"/>
      <c r="G764" s="24"/>
      <c r="H764" s="667"/>
      <c r="I764" s="668"/>
    </row>
    <row r="765" spans="1:10" ht="15" customHeight="1">
      <c r="A765" s="62"/>
      <c r="B765" s="36"/>
      <c r="C765" s="43"/>
      <c r="D765" s="279"/>
      <c r="E765" s="26"/>
      <c r="F765" s="9"/>
      <c r="G765" s="9"/>
      <c r="H765" s="657"/>
      <c r="I765" s="658"/>
    </row>
    <row r="766" spans="1:10" ht="15" customHeight="1">
      <c r="A766" s="46"/>
      <c r="B766" s="24"/>
      <c r="C766" s="44"/>
      <c r="D766" s="278"/>
      <c r="E766" s="28"/>
      <c r="F766" s="10"/>
      <c r="G766" s="10"/>
      <c r="H766" s="659"/>
      <c r="I766" s="660"/>
    </row>
    <row r="767" spans="1:10" ht="15" customHeight="1">
      <c r="A767" s="45"/>
      <c r="B767" s="9"/>
      <c r="C767" s="63"/>
      <c r="D767" s="279"/>
      <c r="E767" s="26"/>
      <c r="F767" s="9"/>
      <c r="G767" s="9"/>
      <c r="H767" s="657"/>
      <c r="I767" s="658"/>
    </row>
    <row r="768" spans="1:10" ht="15" customHeight="1">
      <c r="A768" s="45"/>
      <c r="B768" s="10"/>
      <c r="C768" s="44"/>
      <c r="D768" s="278"/>
      <c r="E768" s="28"/>
      <c r="F768" s="10"/>
      <c r="G768" s="10"/>
      <c r="H768" s="659"/>
      <c r="I768" s="660"/>
    </row>
    <row r="769" spans="1:10" ht="15" customHeight="1">
      <c r="A769" s="62"/>
      <c r="B769" s="9"/>
      <c r="C769" s="25"/>
      <c r="D769" s="279"/>
      <c r="E769" s="26"/>
      <c r="F769" s="9"/>
      <c r="G769" s="9"/>
      <c r="H769" s="657"/>
      <c r="I769" s="658"/>
    </row>
    <row r="770" spans="1:10" ht="15" customHeight="1">
      <c r="A770" s="46"/>
      <c r="B770" s="10"/>
      <c r="C770" s="44"/>
      <c r="D770" s="278"/>
      <c r="E770" s="28"/>
      <c r="F770" s="10"/>
      <c r="G770" s="10"/>
      <c r="H770" s="659"/>
      <c r="I770" s="660"/>
      <c r="J770" s="6"/>
    </row>
    <row r="771" spans="1:10" ht="15" customHeight="1">
      <c r="A771" s="62"/>
      <c r="B771" s="24"/>
      <c r="C771" s="25"/>
      <c r="D771" s="279"/>
      <c r="E771" s="26"/>
      <c r="F771" s="8"/>
      <c r="G771" s="9"/>
      <c r="H771" s="657"/>
      <c r="I771" s="658"/>
    </row>
    <row r="772" spans="1:10" ht="15" customHeight="1">
      <c r="A772" s="46"/>
      <c r="B772" s="10"/>
      <c r="C772" s="27"/>
      <c r="D772" s="280"/>
      <c r="E772" s="28"/>
      <c r="F772" s="10"/>
      <c r="G772" s="10"/>
      <c r="H772" s="659"/>
      <c r="I772" s="660"/>
    </row>
    <row r="773" spans="1:10" ht="15" customHeight="1">
      <c r="A773" s="62"/>
      <c r="B773" s="9"/>
      <c r="C773" s="25"/>
      <c r="D773" s="279"/>
      <c r="E773" s="26"/>
      <c r="F773" s="8"/>
      <c r="G773" s="9"/>
      <c r="H773" s="657"/>
      <c r="I773" s="658"/>
    </row>
    <row r="774" spans="1:10" ht="15" customHeight="1">
      <c r="A774" s="46"/>
      <c r="B774" s="10"/>
      <c r="C774" s="29"/>
      <c r="D774" s="282"/>
      <c r="E774" s="30"/>
      <c r="F774" s="11"/>
      <c r="G774" s="10"/>
      <c r="H774" s="659"/>
      <c r="I774" s="660"/>
    </row>
    <row r="775" spans="1:10" ht="15" customHeight="1">
      <c r="A775" s="62"/>
      <c r="B775" s="24"/>
      <c r="C775" s="25"/>
      <c r="D775" s="279"/>
      <c r="E775" s="26"/>
      <c r="F775" s="8"/>
      <c r="G775" s="9"/>
      <c r="H775" s="657"/>
      <c r="I775" s="658"/>
    </row>
    <row r="776" spans="1:10" ht="15" customHeight="1">
      <c r="A776" s="48"/>
      <c r="B776" s="10"/>
      <c r="C776" s="31"/>
      <c r="D776" s="278"/>
      <c r="E776" s="28"/>
      <c r="F776" s="24"/>
      <c r="G776" s="10"/>
      <c r="H776" s="659"/>
      <c r="I776" s="660"/>
    </row>
    <row r="777" spans="1:10" ht="15" customHeight="1">
      <c r="A777" s="47"/>
      <c r="B777" s="9"/>
      <c r="C777" s="25"/>
      <c r="D777" s="279"/>
      <c r="E777" s="26"/>
      <c r="F777" s="9"/>
      <c r="G777" s="9"/>
      <c r="H777" s="657"/>
      <c r="I777" s="658"/>
    </row>
    <row r="778" spans="1:10" ht="15" customHeight="1">
      <c r="A778" s="48"/>
      <c r="B778" s="24"/>
      <c r="C778" s="44"/>
      <c r="D778" s="280"/>
      <c r="E778" s="28"/>
      <c r="F778" s="10"/>
      <c r="G778" s="10"/>
      <c r="H778" s="731"/>
      <c r="I778" s="730"/>
    </row>
    <row r="779" spans="1:10" ht="15" customHeight="1">
      <c r="A779" s="62"/>
      <c r="B779" s="9"/>
      <c r="C779" s="25"/>
      <c r="D779" s="279"/>
      <c r="E779" s="26"/>
      <c r="F779" s="9"/>
      <c r="G779" s="9"/>
      <c r="H779" s="657"/>
      <c r="I779" s="658"/>
    </row>
    <row r="780" spans="1:10" ht="15" customHeight="1">
      <c r="A780" s="46"/>
      <c r="B780" s="10" t="s">
        <v>13</v>
      </c>
      <c r="C780" s="39"/>
      <c r="D780" s="280" t="s">
        <v>13</v>
      </c>
      <c r="E780" s="28" t="s">
        <v>13</v>
      </c>
      <c r="F780" s="10"/>
      <c r="G780" s="10"/>
      <c r="H780" s="731"/>
      <c r="I780" s="730"/>
    </row>
    <row r="781" spans="1:10" ht="15" customHeight="1">
      <c r="A781" s="62"/>
      <c r="B781" s="9"/>
      <c r="C781" s="31"/>
      <c r="D781" s="279"/>
      <c r="E781" s="32"/>
      <c r="F781" s="8"/>
      <c r="G781" s="9"/>
      <c r="H781" s="657"/>
      <c r="I781" s="658"/>
    </row>
    <row r="782" spans="1:10" ht="15" customHeight="1">
      <c r="A782" s="48"/>
      <c r="B782" s="11" t="s">
        <v>13</v>
      </c>
      <c r="C782" s="29"/>
      <c r="D782" s="282" t="s">
        <v>13</v>
      </c>
      <c r="E782" s="30" t="s">
        <v>13</v>
      </c>
      <c r="F782" s="11"/>
      <c r="G782" s="11"/>
      <c r="H782" s="731"/>
      <c r="I782" s="730"/>
    </row>
    <row r="783" spans="1:10" ht="15" customHeight="1">
      <c r="A783" s="45"/>
      <c r="B783" s="9"/>
      <c r="C783" s="25"/>
      <c r="D783" s="279"/>
      <c r="E783" s="26"/>
      <c r="F783" s="8"/>
      <c r="G783" s="9"/>
      <c r="H783" s="657"/>
      <c r="I783" s="658"/>
    </row>
    <row r="784" spans="1:10" ht="15" customHeight="1">
      <c r="A784" s="45"/>
      <c r="B784" s="10" t="s">
        <v>13</v>
      </c>
      <c r="C784" s="27"/>
      <c r="D784" s="280" t="s">
        <v>13</v>
      </c>
      <c r="E784" s="28" t="s">
        <v>13</v>
      </c>
      <c r="F784" s="10"/>
      <c r="G784" s="10"/>
      <c r="H784" s="731"/>
      <c r="I784" s="730"/>
    </row>
    <row r="785" spans="1:10" ht="15" customHeight="1">
      <c r="A785" s="62"/>
      <c r="B785" s="24"/>
      <c r="C785" s="31"/>
      <c r="D785" s="278"/>
      <c r="E785" s="32"/>
      <c r="F785" s="8"/>
      <c r="G785" s="9"/>
      <c r="H785" s="657"/>
      <c r="I785" s="658"/>
    </row>
    <row r="786" spans="1:10" ht="15" customHeight="1">
      <c r="A786" s="46"/>
      <c r="B786" s="10" t="s">
        <v>13</v>
      </c>
      <c r="C786" s="27"/>
      <c r="D786" s="280" t="s">
        <v>13</v>
      </c>
      <c r="E786" s="28" t="s">
        <v>13</v>
      </c>
      <c r="F786" s="10"/>
      <c r="G786" s="10"/>
      <c r="H786" s="731"/>
      <c r="I786" s="730"/>
      <c r="J786" s="6"/>
    </row>
    <row r="787" spans="1:10" ht="15" customHeight="1">
      <c r="A787" s="62"/>
      <c r="B787" s="9"/>
      <c r="C787" s="25"/>
      <c r="D787" s="279"/>
      <c r="E787" s="26"/>
      <c r="F787" s="9"/>
      <c r="G787" s="9"/>
      <c r="H787" s="657"/>
      <c r="I787" s="658"/>
    </row>
    <row r="788" spans="1:10" ht="15" customHeight="1">
      <c r="A788" s="46"/>
      <c r="B788" s="24" t="s">
        <v>13</v>
      </c>
      <c r="C788" s="44"/>
      <c r="D788" s="280" t="s">
        <v>13</v>
      </c>
      <c r="E788" s="28" t="s">
        <v>13</v>
      </c>
      <c r="F788" s="10"/>
      <c r="G788" s="10"/>
      <c r="H788" s="731"/>
      <c r="I788" s="730"/>
    </row>
    <row r="789" spans="1:10" ht="15" customHeight="1">
      <c r="A789" s="62"/>
      <c r="B789" s="9"/>
      <c r="C789" s="25"/>
      <c r="D789" s="279"/>
      <c r="E789" s="21"/>
      <c r="F789" s="66"/>
      <c r="G789" s="67"/>
      <c r="H789" s="657"/>
      <c r="I789" s="658"/>
    </row>
    <row r="790" spans="1:10" ht="15" customHeight="1">
      <c r="A790" s="46"/>
      <c r="B790" s="64" t="s">
        <v>13</v>
      </c>
      <c r="C790" s="44"/>
      <c r="D790" s="280" t="s">
        <v>13</v>
      </c>
      <c r="E790" s="17" t="s">
        <v>13</v>
      </c>
      <c r="F790" s="10"/>
      <c r="G790" s="76"/>
      <c r="H790" s="731"/>
      <c r="I790" s="730"/>
    </row>
    <row r="791" spans="1:10" ht="15" customHeight="1">
      <c r="A791" s="62"/>
      <c r="B791" s="9"/>
      <c r="C791" s="43"/>
      <c r="D791" s="279"/>
      <c r="E791" s="21"/>
      <c r="F791" s="9"/>
      <c r="G791" s="9"/>
      <c r="H791" s="657"/>
      <c r="I791" s="658"/>
    </row>
    <row r="792" spans="1:10" ht="15" customHeight="1">
      <c r="A792" s="46"/>
      <c r="B792" s="10"/>
      <c r="C792" s="44"/>
      <c r="D792" s="280"/>
      <c r="E792" s="17"/>
      <c r="F792" s="10"/>
      <c r="G792" s="10"/>
      <c r="H792" s="659"/>
      <c r="I792" s="660"/>
    </row>
    <row r="793" spans="1:10" ht="15" customHeight="1">
      <c r="A793" s="62"/>
      <c r="B793" s="9"/>
      <c r="C793" s="43"/>
      <c r="D793" s="279"/>
      <c r="E793" s="21"/>
      <c r="F793" s="9"/>
      <c r="G793" s="9"/>
      <c r="H793" s="657"/>
      <c r="I793" s="658"/>
    </row>
    <row r="794" spans="1:10" ht="15" customHeight="1">
      <c r="A794" s="68"/>
      <c r="B794" s="14"/>
      <c r="C794" s="69"/>
      <c r="D794" s="281"/>
      <c r="E794" s="19"/>
      <c r="F794" s="14"/>
      <c r="G794" s="14"/>
      <c r="H794" s="663"/>
      <c r="I794" s="664"/>
    </row>
    <row r="795" spans="1:10" ht="30" customHeight="1">
      <c r="A795" s="54" t="s">
        <v>0</v>
      </c>
      <c r="B795" s="55" t="s">
        <v>1</v>
      </c>
      <c r="C795" s="55" t="s">
        <v>2</v>
      </c>
      <c r="D795" s="276" t="s">
        <v>3</v>
      </c>
      <c r="E795" s="55" t="s">
        <v>4</v>
      </c>
      <c r="F795" s="55" t="s">
        <v>5</v>
      </c>
      <c r="G795" s="55" t="s">
        <v>6</v>
      </c>
      <c r="H795" s="665" t="s">
        <v>14</v>
      </c>
      <c r="I795" s="666"/>
      <c r="J795" s="7"/>
    </row>
    <row r="796" spans="1:10" ht="15" customHeight="1">
      <c r="A796" s="56"/>
      <c r="B796" s="57"/>
      <c r="C796" s="100"/>
      <c r="D796" s="277"/>
      <c r="E796" s="59"/>
      <c r="F796" s="57"/>
      <c r="G796" s="9"/>
      <c r="H796" s="675"/>
      <c r="I796" s="676"/>
    </row>
    <row r="797" spans="1:10" ht="15" customHeight="1">
      <c r="A797" s="46"/>
      <c r="B797" s="10"/>
      <c r="C797" s="65"/>
      <c r="D797" s="280"/>
      <c r="E797" s="28"/>
      <c r="F797" s="10"/>
      <c r="G797" s="10"/>
      <c r="H797" s="731"/>
      <c r="I797" s="730"/>
    </row>
    <row r="798" spans="1:10" ht="15" customHeight="1">
      <c r="A798" s="45"/>
      <c r="B798" s="42"/>
      <c r="C798" s="31"/>
      <c r="D798" s="278"/>
      <c r="E798" s="32"/>
      <c r="F798" s="101"/>
      <c r="G798" s="24"/>
      <c r="H798" s="669"/>
      <c r="I798" s="670"/>
    </row>
    <row r="799" spans="1:10" ht="15" customHeight="1">
      <c r="A799" s="46"/>
      <c r="B799" s="82"/>
      <c r="C799" s="44"/>
      <c r="D799" s="300"/>
      <c r="E799" s="28"/>
      <c r="F799" s="10"/>
      <c r="G799" s="10"/>
      <c r="H799" s="731"/>
      <c r="I799" s="730"/>
    </row>
    <row r="800" spans="1:10" ht="15" customHeight="1">
      <c r="A800" s="45"/>
      <c r="B800" s="9"/>
      <c r="C800" s="31"/>
      <c r="D800" s="279"/>
      <c r="E800" s="26"/>
      <c r="F800" s="66"/>
      <c r="G800" s="9"/>
      <c r="H800" s="669"/>
      <c r="I800" s="670"/>
    </row>
    <row r="801" spans="1:10" ht="15" customHeight="1">
      <c r="A801" s="45"/>
      <c r="B801" s="64"/>
      <c r="C801" s="44"/>
      <c r="D801" s="278"/>
      <c r="E801" s="28"/>
      <c r="F801" s="10"/>
      <c r="G801" s="10"/>
      <c r="H801" s="731"/>
      <c r="I801" s="730"/>
    </row>
    <row r="802" spans="1:10" ht="15" customHeight="1">
      <c r="A802" s="62"/>
      <c r="B802" s="9"/>
      <c r="C802" s="25"/>
      <c r="D802" s="279"/>
      <c r="E802" s="21"/>
      <c r="F802" s="66"/>
      <c r="G802" s="67"/>
      <c r="H802" s="669"/>
      <c r="I802" s="670"/>
    </row>
    <row r="803" spans="1:10" ht="15" customHeight="1">
      <c r="A803" s="46"/>
      <c r="B803" s="61"/>
      <c r="C803" s="44"/>
      <c r="D803" s="297"/>
      <c r="E803" s="17"/>
      <c r="F803" s="10"/>
      <c r="G803" s="76"/>
      <c r="H803" s="731"/>
      <c r="I803" s="730"/>
    </row>
    <row r="804" spans="1:10" ht="15" customHeight="1">
      <c r="A804" s="62"/>
      <c r="B804" s="9"/>
      <c r="C804" s="25"/>
      <c r="D804" s="279"/>
      <c r="E804" s="26"/>
      <c r="F804" s="66"/>
      <c r="G804" s="9"/>
      <c r="H804" s="669"/>
      <c r="I804" s="670"/>
    </row>
    <row r="805" spans="1:10" ht="15" customHeight="1">
      <c r="A805" s="46"/>
      <c r="B805" s="10"/>
      <c r="C805" s="44"/>
      <c r="D805" s="280"/>
      <c r="E805" s="28"/>
      <c r="F805" s="10"/>
      <c r="G805" s="10"/>
      <c r="H805" s="731"/>
      <c r="I805" s="730"/>
      <c r="J805" s="6"/>
    </row>
    <row r="806" spans="1:10" ht="15" customHeight="1">
      <c r="A806" s="45"/>
      <c r="B806" s="24"/>
      <c r="C806" s="31"/>
      <c r="D806" s="278"/>
      <c r="E806" s="32"/>
      <c r="F806" s="8"/>
      <c r="G806" s="9"/>
      <c r="H806" s="669"/>
      <c r="I806" s="670"/>
    </row>
    <row r="807" spans="1:10" ht="15" customHeight="1">
      <c r="A807" s="46"/>
      <c r="B807" s="10"/>
      <c r="C807" s="44"/>
      <c r="D807" s="280"/>
      <c r="E807" s="28"/>
      <c r="F807" s="10"/>
      <c r="G807" s="10"/>
      <c r="H807" s="731"/>
      <c r="I807" s="730"/>
      <c r="J807" s="6"/>
    </row>
    <row r="808" spans="1:10" ht="15" customHeight="1">
      <c r="A808" s="62"/>
      <c r="B808" s="24"/>
      <c r="C808" s="31"/>
      <c r="D808" s="278"/>
      <c r="E808" s="32"/>
      <c r="F808" s="8"/>
      <c r="G808" s="9"/>
      <c r="H808" s="669"/>
      <c r="I808" s="670"/>
    </row>
    <row r="809" spans="1:10" ht="15" customHeight="1">
      <c r="A809" s="46"/>
      <c r="B809" s="10"/>
      <c r="C809" s="27"/>
      <c r="D809" s="280"/>
      <c r="E809" s="28"/>
      <c r="F809" s="10"/>
      <c r="G809" s="10"/>
      <c r="H809" s="731"/>
      <c r="I809" s="730"/>
      <c r="J809" s="6"/>
    </row>
    <row r="810" spans="1:10" ht="15" customHeight="1">
      <c r="A810" s="62"/>
      <c r="B810" s="24"/>
      <c r="C810" s="25"/>
      <c r="D810" s="279"/>
      <c r="E810" s="26"/>
      <c r="F810" s="8"/>
      <c r="G810" s="9"/>
      <c r="H810" s="669"/>
      <c r="I810" s="670"/>
    </row>
    <row r="811" spans="1:10" ht="15" customHeight="1">
      <c r="A811" s="46"/>
      <c r="B811" s="10"/>
      <c r="C811" s="27"/>
      <c r="D811" s="280"/>
      <c r="E811" s="28"/>
      <c r="F811" s="10"/>
      <c r="G811" s="10"/>
      <c r="H811" s="731"/>
      <c r="I811" s="730"/>
    </row>
    <row r="812" spans="1:10" ht="15" customHeight="1">
      <c r="A812" s="62"/>
      <c r="B812" s="9"/>
      <c r="C812" s="25"/>
      <c r="D812" s="279"/>
      <c r="E812" s="26"/>
      <c r="F812" s="8"/>
      <c r="G812" s="9"/>
      <c r="H812" s="669"/>
      <c r="I812" s="670"/>
    </row>
    <row r="813" spans="1:10" ht="15" customHeight="1">
      <c r="A813" s="46"/>
      <c r="B813" s="10"/>
      <c r="C813" s="39"/>
      <c r="D813" s="280"/>
      <c r="E813" s="28"/>
      <c r="F813" s="10"/>
      <c r="G813" s="10"/>
      <c r="H813" s="731"/>
      <c r="I813" s="730"/>
    </row>
    <row r="814" spans="1:10" ht="15" customHeight="1">
      <c r="A814" s="45"/>
      <c r="B814" s="9"/>
      <c r="C814" s="25"/>
      <c r="D814" s="279"/>
      <c r="E814" s="26"/>
      <c r="F814" s="8"/>
      <c r="G814" s="9"/>
      <c r="H814" s="669"/>
      <c r="I814" s="670"/>
    </row>
    <row r="815" spans="1:10" ht="15" customHeight="1">
      <c r="A815" s="45"/>
      <c r="B815" s="10"/>
      <c r="C815" s="27"/>
      <c r="D815" s="280"/>
      <c r="E815" s="28"/>
      <c r="F815" s="10"/>
      <c r="G815" s="10"/>
      <c r="H815" s="731"/>
      <c r="I815" s="730"/>
    </row>
    <row r="816" spans="1:10" ht="15" customHeight="1">
      <c r="A816" s="62"/>
      <c r="B816" s="9"/>
      <c r="C816" s="25"/>
      <c r="D816" s="279"/>
      <c r="E816" s="26"/>
      <c r="F816" s="8"/>
      <c r="G816" s="9"/>
      <c r="H816" s="669"/>
      <c r="I816" s="670"/>
    </row>
    <row r="817" spans="1:10" ht="15" customHeight="1">
      <c r="A817" s="46"/>
      <c r="B817" s="10"/>
      <c r="C817" s="29"/>
      <c r="D817" s="282"/>
      <c r="E817" s="30"/>
      <c r="F817" s="10"/>
      <c r="G817" s="10"/>
      <c r="H817" s="731"/>
      <c r="I817" s="730"/>
    </row>
    <row r="818" spans="1:10" ht="15" customHeight="1">
      <c r="A818" s="62"/>
      <c r="B818" s="9"/>
      <c r="C818" s="31"/>
      <c r="D818" s="279"/>
      <c r="E818" s="32"/>
      <c r="F818" s="8"/>
      <c r="G818" s="9"/>
      <c r="H818" s="669"/>
      <c r="I818" s="670"/>
    </row>
    <row r="819" spans="1:10" ht="15" customHeight="1">
      <c r="A819" s="48"/>
      <c r="B819" s="11"/>
      <c r="C819" s="29"/>
      <c r="D819" s="282"/>
      <c r="E819" s="30"/>
      <c r="F819" s="10"/>
      <c r="G819" s="10"/>
      <c r="H819" s="731"/>
      <c r="I819" s="730"/>
    </row>
    <row r="820" spans="1:10" ht="15" customHeight="1">
      <c r="A820" s="62"/>
      <c r="B820" s="24"/>
      <c r="C820" s="25"/>
      <c r="D820" s="279"/>
      <c r="E820" s="26"/>
      <c r="F820" s="8"/>
      <c r="G820" s="9"/>
      <c r="H820" s="657"/>
      <c r="I820" s="658"/>
    </row>
    <row r="821" spans="1:10" ht="15" customHeight="1">
      <c r="A821" s="48"/>
      <c r="B821" s="10"/>
      <c r="C821" s="31"/>
      <c r="D821" s="278"/>
      <c r="E821" s="28"/>
      <c r="F821" s="24"/>
      <c r="G821" s="10"/>
      <c r="H821" s="731"/>
      <c r="I821" s="730"/>
    </row>
    <row r="822" spans="1:10" ht="15" customHeight="1">
      <c r="A822" s="47"/>
      <c r="B822" s="9"/>
      <c r="C822" s="25"/>
      <c r="D822" s="279"/>
      <c r="E822" s="26"/>
      <c r="F822" s="9"/>
      <c r="G822" s="9"/>
      <c r="H822" s="657"/>
      <c r="I822" s="658"/>
    </row>
    <row r="823" spans="1:10" ht="15" customHeight="1">
      <c r="A823" s="48"/>
      <c r="B823" s="24"/>
      <c r="C823" s="44"/>
      <c r="D823" s="297"/>
      <c r="E823" s="28"/>
      <c r="F823" s="10"/>
      <c r="G823" s="10"/>
      <c r="H823" s="731"/>
      <c r="I823" s="730"/>
    </row>
    <row r="824" spans="1:10" ht="15" customHeight="1">
      <c r="A824" s="62"/>
      <c r="B824" s="9"/>
      <c r="C824" s="25"/>
      <c r="D824" s="279"/>
      <c r="E824" s="26"/>
      <c r="F824" s="9"/>
      <c r="G824" s="9"/>
      <c r="H824" s="661"/>
      <c r="I824" s="662"/>
    </row>
    <row r="825" spans="1:10" ht="15" customHeight="1">
      <c r="A825" s="46"/>
      <c r="B825" s="24"/>
      <c r="C825" s="44"/>
      <c r="D825" s="280"/>
      <c r="E825" s="28"/>
      <c r="F825" s="10"/>
      <c r="G825" s="10"/>
      <c r="H825" s="659"/>
      <c r="I825" s="660"/>
    </row>
    <row r="826" spans="1:10" ht="15" customHeight="1">
      <c r="A826" s="62"/>
      <c r="B826" s="9"/>
      <c r="C826" s="25"/>
      <c r="D826" s="279"/>
      <c r="E826" s="21"/>
      <c r="F826" s="66"/>
      <c r="G826" s="9"/>
      <c r="H826" s="657"/>
      <c r="I826" s="658"/>
    </row>
    <row r="827" spans="1:10" ht="15" customHeight="1">
      <c r="A827" s="68"/>
      <c r="B827" s="80"/>
      <c r="C827" s="69"/>
      <c r="D827" s="281"/>
      <c r="E827" s="19"/>
      <c r="F827" s="14"/>
      <c r="G827" s="14"/>
      <c r="H827" s="727"/>
      <c r="I827" s="728"/>
    </row>
    <row r="828" spans="1:10" ht="30" customHeight="1">
      <c r="A828" s="54" t="s">
        <v>0</v>
      </c>
      <c r="B828" s="55" t="s">
        <v>1</v>
      </c>
      <c r="C828" s="55" t="s">
        <v>2</v>
      </c>
      <c r="D828" s="276" t="s">
        <v>3</v>
      </c>
      <c r="E828" s="55" t="s">
        <v>4</v>
      </c>
      <c r="F828" s="55" t="s">
        <v>5</v>
      </c>
      <c r="G828" s="55" t="s">
        <v>6</v>
      </c>
      <c r="H828" s="665" t="s">
        <v>14</v>
      </c>
      <c r="I828" s="666"/>
      <c r="J828" s="7"/>
    </row>
    <row r="829" spans="1:10" ht="15" customHeight="1">
      <c r="A829" s="56"/>
      <c r="B829" s="57"/>
      <c r="C829" s="58"/>
      <c r="D829" s="277"/>
      <c r="E829" s="59"/>
      <c r="F829" s="57"/>
      <c r="G829" s="9"/>
      <c r="H829" s="675" t="s">
        <v>24</v>
      </c>
      <c r="I829" s="676"/>
    </row>
    <row r="830" spans="1:10" ht="15" customHeight="1">
      <c r="A830" s="60"/>
      <c r="B830" s="10"/>
      <c r="C830" s="102"/>
      <c r="D830" s="300"/>
      <c r="E830" s="32"/>
      <c r="F830" s="24"/>
      <c r="G830" s="10"/>
      <c r="H830" s="659"/>
      <c r="I830" s="660"/>
    </row>
    <row r="831" spans="1:10" ht="15" customHeight="1">
      <c r="A831" s="62"/>
      <c r="B831" s="9"/>
      <c r="C831" s="25"/>
      <c r="D831" s="279"/>
      <c r="E831" s="26"/>
      <c r="F831" s="66"/>
      <c r="G831" s="9"/>
      <c r="H831" s="657"/>
      <c r="I831" s="658"/>
    </row>
    <row r="832" spans="1:10" ht="15" customHeight="1">
      <c r="A832" s="46"/>
      <c r="B832" s="64"/>
      <c r="C832" s="44"/>
      <c r="D832" s="280"/>
      <c r="E832" s="28"/>
      <c r="F832" s="10"/>
      <c r="G832" s="10"/>
      <c r="H832" s="729"/>
      <c r="I832" s="730"/>
      <c r="J832" s="6"/>
    </row>
    <row r="833" spans="1:10" ht="15" customHeight="1">
      <c r="A833" s="45"/>
      <c r="B833" s="24"/>
      <c r="C833" s="63"/>
      <c r="D833" s="278"/>
      <c r="E833" s="32"/>
      <c r="F833" s="36"/>
      <c r="G833" s="9"/>
      <c r="H833" s="657"/>
      <c r="I833" s="658"/>
    </row>
    <row r="834" spans="1:10" ht="15" customHeight="1">
      <c r="A834" s="46"/>
      <c r="B834" s="10"/>
      <c r="C834" s="65"/>
      <c r="D834" s="280"/>
      <c r="E834" s="28"/>
      <c r="F834" s="10"/>
      <c r="G834" s="10"/>
      <c r="H834" s="659"/>
      <c r="I834" s="660"/>
      <c r="J834" s="6"/>
    </row>
    <row r="835" spans="1:10" ht="15" customHeight="1">
      <c r="A835" s="62"/>
      <c r="B835" s="24"/>
      <c r="C835" s="31"/>
      <c r="D835" s="278"/>
      <c r="E835" s="32"/>
      <c r="F835" s="8"/>
      <c r="G835" s="9"/>
      <c r="H835" s="661"/>
      <c r="I835" s="662"/>
    </row>
    <row r="836" spans="1:10" ht="15" customHeight="1">
      <c r="A836" s="46"/>
      <c r="B836" s="64"/>
      <c r="C836" s="44"/>
      <c r="D836" s="280"/>
      <c r="E836" s="28"/>
      <c r="F836" s="10"/>
      <c r="G836" s="10"/>
      <c r="H836" s="659"/>
      <c r="I836" s="660"/>
      <c r="J836" s="6"/>
    </row>
    <row r="837" spans="1:10" ht="15" customHeight="1">
      <c r="A837" s="62"/>
      <c r="B837" s="24"/>
      <c r="C837" s="25"/>
      <c r="D837" s="279"/>
      <c r="E837" s="26"/>
      <c r="F837" s="8"/>
      <c r="G837" s="9"/>
      <c r="H837" s="15"/>
      <c r="I837" s="16"/>
    </row>
    <row r="838" spans="1:10" ht="15" customHeight="1">
      <c r="A838" s="46"/>
      <c r="B838" s="64"/>
      <c r="C838" s="44"/>
      <c r="D838" s="280"/>
      <c r="E838" s="28"/>
      <c r="F838" s="10"/>
      <c r="G838" s="10"/>
      <c r="H838" s="103"/>
      <c r="I838" s="72"/>
    </row>
    <row r="839" spans="1:10" ht="15" customHeight="1">
      <c r="A839" s="45"/>
      <c r="B839" s="9"/>
      <c r="C839" s="25"/>
      <c r="D839" s="279"/>
      <c r="E839" s="26"/>
      <c r="F839" s="8"/>
      <c r="G839" s="9"/>
      <c r="H839" s="15"/>
      <c r="I839" s="38"/>
    </row>
    <row r="840" spans="1:10" ht="15" customHeight="1">
      <c r="A840" s="45"/>
      <c r="B840" s="61"/>
      <c r="C840" s="44"/>
      <c r="D840" s="280"/>
      <c r="E840" s="28"/>
      <c r="F840" s="10"/>
      <c r="G840" s="10"/>
      <c r="H840" s="104"/>
      <c r="I840" s="41"/>
    </row>
    <row r="841" spans="1:10" ht="15" customHeight="1">
      <c r="A841" s="62"/>
      <c r="B841" s="9"/>
      <c r="C841" s="25"/>
      <c r="D841" s="279"/>
      <c r="E841" s="26"/>
      <c r="F841" s="36"/>
      <c r="G841" s="9"/>
      <c r="H841" s="15"/>
      <c r="I841" s="38"/>
    </row>
    <row r="842" spans="1:10" ht="15" customHeight="1">
      <c r="A842" s="46"/>
      <c r="B842" s="10"/>
      <c r="C842" s="44"/>
      <c r="D842" s="280"/>
      <c r="E842" s="28"/>
      <c r="F842" s="10"/>
      <c r="G842" s="10"/>
      <c r="H842" s="40"/>
      <c r="I842" s="41"/>
    </row>
    <row r="843" spans="1:10" ht="15" customHeight="1">
      <c r="A843" s="62"/>
      <c r="B843" s="9"/>
      <c r="C843" s="31"/>
      <c r="D843" s="279"/>
      <c r="E843" s="32"/>
      <c r="F843" s="8"/>
      <c r="G843" s="9"/>
      <c r="H843" s="15"/>
      <c r="I843" s="38"/>
    </row>
    <row r="844" spans="1:10" ht="15" customHeight="1">
      <c r="A844" s="48"/>
      <c r="B844" s="10"/>
      <c r="C844" s="44"/>
      <c r="D844" s="280"/>
      <c r="E844" s="28"/>
      <c r="F844" s="10"/>
      <c r="G844" s="10"/>
      <c r="H844" s="40"/>
      <c r="I844" s="41"/>
    </row>
    <row r="845" spans="1:10" ht="15" customHeight="1">
      <c r="A845" s="62"/>
      <c r="B845" s="24"/>
      <c r="C845" s="25"/>
      <c r="D845" s="279"/>
      <c r="E845" s="26"/>
      <c r="F845" s="8"/>
      <c r="G845" s="9"/>
      <c r="H845" s="15"/>
      <c r="I845" s="16"/>
    </row>
    <row r="846" spans="1:10" ht="15" customHeight="1">
      <c r="A846" s="48"/>
      <c r="B846" s="10"/>
      <c r="C846" s="33"/>
      <c r="D846" s="278"/>
      <c r="E846" s="28"/>
      <c r="F846" s="24"/>
      <c r="G846" s="10"/>
      <c r="H846" s="17"/>
      <c r="I846" s="18"/>
    </row>
    <row r="847" spans="1:10" ht="15" customHeight="1">
      <c r="A847" s="47"/>
      <c r="B847" s="9"/>
      <c r="C847" s="25"/>
      <c r="D847" s="298"/>
      <c r="E847" s="26"/>
      <c r="F847" s="66"/>
      <c r="G847" s="9"/>
      <c r="H847" s="37"/>
      <c r="I847" s="38"/>
    </row>
    <row r="848" spans="1:10" ht="15" customHeight="1">
      <c r="A848" s="48"/>
      <c r="B848" s="24"/>
      <c r="C848" s="27"/>
      <c r="D848" s="297"/>
      <c r="E848" s="28"/>
      <c r="F848" s="10"/>
      <c r="G848" s="10"/>
      <c r="H848" s="40"/>
      <c r="I848" s="41"/>
    </row>
    <row r="849" spans="1:10" ht="15" customHeight="1">
      <c r="A849" s="62"/>
      <c r="B849" s="9"/>
      <c r="C849" s="25"/>
      <c r="D849" s="298"/>
      <c r="E849" s="26"/>
      <c r="F849" s="66"/>
      <c r="G849" s="9"/>
      <c r="H849" s="37"/>
      <c r="I849" s="38"/>
    </row>
    <row r="850" spans="1:10" ht="15" customHeight="1">
      <c r="A850" s="46"/>
      <c r="B850" s="24"/>
      <c r="C850" s="27"/>
      <c r="D850" s="297"/>
      <c r="E850" s="28"/>
      <c r="F850" s="10"/>
      <c r="G850" s="10"/>
      <c r="H850" s="40"/>
      <c r="I850" s="41"/>
    </row>
    <row r="851" spans="1:10" ht="15" customHeight="1">
      <c r="A851" s="62"/>
      <c r="B851" s="9"/>
      <c r="C851" s="25"/>
      <c r="D851" s="279"/>
      <c r="E851" s="26"/>
      <c r="F851" s="66"/>
      <c r="G851" s="9"/>
      <c r="H851" s="37"/>
      <c r="I851" s="38"/>
    </row>
    <row r="852" spans="1:10" ht="15" customHeight="1">
      <c r="A852" s="46"/>
      <c r="B852" s="10"/>
      <c r="C852" s="29"/>
      <c r="D852" s="282"/>
      <c r="E852" s="30"/>
      <c r="F852" s="10"/>
      <c r="G852" s="10"/>
      <c r="H852" s="40"/>
      <c r="I852" s="41"/>
    </row>
    <row r="853" spans="1:10" ht="15" customHeight="1">
      <c r="A853" s="62"/>
      <c r="B853" s="42"/>
      <c r="C853" s="25"/>
      <c r="D853" s="278"/>
      <c r="E853" s="32"/>
      <c r="F853" s="101"/>
      <c r="G853" s="9"/>
      <c r="H853" s="15"/>
      <c r="I853" s="16"/>
    </row>
    <row r="854" spans="1:10" ht="15" customHeight="1">
      <c r="A854" s="46"/>
      <c r="B854" s="51"/>
      <c r="C854" s="29"/>
      <c r="D854" s="283"/>
      <c r="E854" s="30"/>
      <c r="F854" s="11"/>
      <c r="G854" s="10"/>
      <c r="H854" s="17"/>
      <c r="I854" s="18"/>
    </row>
    <row r="855" spans="1:10" ht="15" customHeight="1">
      <c r="A855" s="45"/>
      <c r="B855" s="9"/>
      <c r="C855" s="31"/>
      <c r="D855" s="279"/>
      <c r="E855" s="26"/>
      <c r="F855" s="66"/>
      <c r="G855" s="9"/>
      <c r="H855" s="338"/>
      <c r="I855" s="16"/>
    </row>
    <row r="856" spans="1:10" ht="15" customHeight="1">
      <c r="A856" s="45"/>
      <c r="B856" s="10"/>
      <c r="C856" s="44"/>
      <c r="D856" s="278"/>
      <c r="E856" s="28"/>
      <c r="F856" s="10"/>
      <c r="G856" s="10"/>
      <c r="H856" s="17"/>
      <c r="I856" s="18"/>
    </row>
    <row r="857" spans="1:10" ht="15" customHeight="1">
      <c r="A857" s="62"/>
      <c r="B857" s="9"/>
      <c r="C857" s="25"/>
      <c r="D857" s="279"/>
      <c r="E857" s="21"/>
      <c r="F857" s="9"/>
      <c r="G857" s="9"/>
      <c r="H857" s="37"/>
      <c r="I857" s="38"/>
    </row>
    <row r="858" spans="1:10" ht="15" customHeight="1">
      <c r="A858" s="46"/>
      <c r="B858" s="10"/>
      <c r="C858" s="44"/>
      <c r="D858" s="297"/>
      <c r="E858" s="17"/>
      <c r="F858" s="10"/>
      <c r="G858" s="10"/>
      <c r="H858" s="40"/>
      <c r="I858" s="41"/>
    </row>
    <row r="859" spans="1:10" ht="15" customHeight="1">
      <c r="A859" s="62"/>
      <c r="B859" s="9"/>
      <c r="C859" s="25"/>
      <c r="D859" s="279"/>
      <c r="E859" s="21"/>
      <c r="F859" s="9"/>
      <c r="G859" s="9"/>
      <c r="H859" s="37"/>
      <c r="I859" s="38"/>
    </row>
    <row r="860" spans="1:10" ht="15" customHeight="1">
      <c r="A860" s="68"/>
      <c r="B860" s="14"/>
      <c r="C860" s="69"/>
      <c r="D860" s="281"/>
      <c r="E860" s="19"/>
      <c r="F860" s="14"/>
      <c r="G860" s="14"/>
      <c r="H860" s="74"/>
      <c r="I860" s="75"/>
    </row>
    <row r="861" spans="1:10" ht="30" customHeight="1">
      <c r="A861" s="54" t="s">
        <v>0</v>
      </c>
      <c r="B861" s="55" t="s">
        <v>1</v>
      </c>
      <c r="C861" s="55" t="s">
        <v>2</v>
      </c>
      <c r="D861" s="276" t="s">
        <v>3</v>
      </c>
      <c r="E861" s="55" t="s">
        <v>4</v>
      </c>
      <c r="F861" s="55" t="s">
        <v>5</v>
      </c>
      <c r="G861" s="55" t="s">
        <v>6</v>
      </c>
      <c r="H861" s="665" t="s">
        <v>14</v>
      </c>
      <c r="I861" s="666"/>
      <c r="J861" s="7"/>
    </row>
    <row r="862" spans="1:10" ht="15" customHeight="1">
      <c r="A862" s="56"/>
      <c r="B862" s="57"/>
      <c r="C862" s="58"/>
      <c r="D862" s="277"/>
      <c r="E862" s="59"/>
      <c r="F862" s="57"/>
      <c r="G862" s="9"/>
      <c r="H862" s="105"/>
      <c r="I862" s="106"/>
    </row>
    <row r="863" spans="1:10" ht="15" customHeight="1">
      <c r="A863" s="60"/>
      <c r="B863" s="10"/>
      <c r="C863" s="39"/>
      <c r="D863" s="280"/>
      <c r="E863" s="28"/>
      <c r="F863" s="10"/>
      <c r="G863" s="10"/>
      <c r="H863" s="40"/>
      <c r="I863" s="41"/>
    </row>
    <row r="864" spans="1:10" ht="15" customHeight="1">
      <c r="A864" s="45"/>
      <c r="B864" s="9"/>
      <c r="C864" s="63"/>
      <c r="D864" s="279"/>
      <c r="E864" s="26"/>
      <c r="F864" s="9"/>
      <c r="G864" s="9"/>
      <c r="H864" s="15"/>
      <c r="I864" s="16"/>
    </row>
    <row r="865" spans="1:10" ht="15" customHeight="1">
      <c r="A865" s="45"/>
      <c r="B865" s="10"/>
      <c r="C865" s="44"/>
      <c r="D865" s="278"/>
      <c r="E865" s="28"/>
      <c r="F865" s="10"/>
      <c r="G865" s="10"/>
      <c r="H865" s="17"/>
      <c r="I865" s="18"/>
    </row>
    <row r="866" spans="1:10" ht="15" customHeight="1">
      <c r="A866" s="62"/>
      <c r="B866" s="9"/>
      <c r="C866" s="43"/>
      <c r="D866" s="279"/>
      <c r="E866" s="21"/>
      <c r="F866" s="9"/>
      <c r="G866" s="9"/>
      <c r="H866" s="657"/>
      <c r="I866" s="658"/>
    </row>
    <row r="867" spans="1:10" ht="15" customHeight="1">
      <c r="A867" s="46"/>
      <c r="B867" s="10"/>
      <c r="C867" s="65"/>
      <c r="D867" s="280"/>
      <c r="E867" s="17"/>
      <c r="F867" s="10"/>
      <c r="G867" s="10"/>
      <c r="H867" s="659"/>
      <c r="I867" s="660"/>
    </row>
    <row r="868" spans="1:10" ht="15" customHeight="1">
      <c r="A868" s="62"/>
      <c r="B868" s="9"/>
      <c r="C868" s="25"/>
      <c r="D868" s="279"/>
      <c r="E868" s="26"/>
      <c r="F868" s="8"/>
      <c r="G868" s="9"/>
      <c r="H868" s="671"/>
      <c r="I868" s="672"/>
    </row>
    <row r="869" spans="1:10" ht="15" customHeight="1">
      <c r="A869" s="48"/>
      <c r="B869" s="64"/>
      <c r="C869" s="44"/>
      <c r="D869" s="280"/>
      <c r="E869" s="28"/>
      <c r="F869" s="10"/>
      <c r="G869" s="10"/>
      <c r="H869" s="677"/>
      <c r="I869" s="678"/>
    </row>
    <row r="870" spans="1:10" ht="15" customHeight="1">
      <c r="A870" s="62"/>
      <c r="B870" s="9"/>
      <c r="C870" s="25"/>
      <c r="D870" s="279"/>
      <c r="E870" s="26"/>
      <c r="F870" s="66"/>
      <c r="G870" s="9"/>
      <c r="H870" s="657"/>
      <c r="I870" s="658"/>
    </row>
    <row r="871" spans="1:10" ht="15" customHeight="1">
      <c r="A871" s="46"/>
      <c r="B871" s="64"/>
      <c r="C871" s="44"/>
      <c r="D871" s="280"/>
      <c r="E871" s="28"/>
      <c r="F871" s="10"/>
      <c r="G871" s="10"/>
      <c r="H871" s="677"/>
      <c r="I871" s="678"/>
      <c r="J871" s="6"/>
    </row>
    <row r="872" spans="1:10" ht="15" customHeight="1">
      <c r="A872" s="45"/>
      <c r="B872" s="24"/>
      <c r="C872" s="31"/>
      <c r="D872" s="278"/>
      <c r="E872" s="32"/>
      <c r="F872" s="8"/>
      <c r="G872" s="9"/>
      <c r="H872" s="657"/>
      <c r="I872" s="658"/>
    </row>
    <row r="873" spans="1:10" ht="15" customHeight="1">
      <c r="A873" s="46"/>
      <c r="B873" s="64"/>
      <c r="C873" s="44"/>
      <c r="D873" s="280"/>
      <c r="E873" s="28"/>
      <c r="F873" s="10"/>
      <c r="G873" s="10"/>
      <c r="H873" s="677"/>
      <c r="I873" s="678"/>
      <c r="J873" s="6"/>
    </row>
    <row r="874" spans="1:10" ht="15" customHeight="1">
      <c r="A874" s="62"/>
      <c r="B874" s="24"/>
      <c r="C874" s="31"/>
      <c r="D874" s="278"/>
      <c r="E874" s="32"/>
      <c r="F874" s="36"/>
      <c r="G874" s="9"/>
      <c r="H874" s="657"/>
      <c r="I874" s="658"/>
    </row>
    <row r="875" spans="1:10" ht="15" customHeight="1">
      <c r="A875" s="46"/>
      <c r="B875" s="61"/>
      <c r="C875" s="44"/>
      <c r="D875" s="280"/>
      <c r="E875" s="28"/>
      <c r="F875" s="10"/>
      <c r="G875" s="10"/>
      <c r="H875" s="659"/>
      <c r="I875" s="660"/>
      <c r="J875" s="6"/>
    </row>
    <row r="876" spans="1:10" ht="15" customHeight="1">
      <c r="A876" s="62"/>
      <c r="B876" s="24"/>
      <c r="C876" s="25"/>
      <c r="D876" s="279"/>
      <c r="E876" s="26"/>
      <c r="F876" s="36"/>
      <c r="G876" s="9"/>
      <c r="H876" s="657"/>
      <c r="I876" s="658"/>
    </row>
    <row r="877" spans="1:10" ht="15" customHeight="1">
      <c r="A877" s="46"/>
      <c r="B877" s="10"/>
      <c r="C877" s="44"/>
      <c r="D877" s="280"/>
      <c r="E877" s="28"/>
      <c r="F877" s="10"/>
      <c r="G877" s="10"/>
      <c r="H877" s="659"/>
      <c r="I877" s="660"/>
    </row>
    <row r="878" spans="1:10" ht="15" customHeight="1">
      <c r="A878" s="62"/>
      <c r="B878" s="24"/>
      <c r="C878" s="25"/>
      <c r="D878" s="279"/>
      <c r="E878" s="26"/>
      <c r="F878" s="36"/>
      <c r="G878" s="9"/>
      <c r="H878" s="37"/>
      <c r="I878" s="38"/>
    </row>
    <row r="879" spans="1:10" ht="15" customHeight="1">
      <c r="A879" s="46"/>
      <c r="B879" s="10"/>
      <c r="C879" s="31"/>
      <c r="D879" s="278"/>
      <c r="E879" s="28"/>
      <c r="F879" s="24"/>
      <c r="G879" s="10"/>
      <c r="H879" s="40"/>
      <c r="I879" s="41"/>
    </row>
    <row r="880" spans="1:10" ht="15" customHeight="1">
      <c r="A880" s="62"/>
      <c r="B880" s="24"/>
      <c r="C880" s="25"/>
      <c r="D880" s="279"/>
      <c r="E880" s="26"/>
      <c r="F880" s="36"/>
      <c r="G880" s="9"/>
      <c r="H880" s="37"/>
      <c r="I880" s="38"/>
    </row>
    <row r="881" spans="1:10" ht="15" customHeight="1">
      <c r="A881" s="46"/>
      <c r="B881" s="10"/>
      <c r="C881" s="31"/>
      <c r="D881" s="278"/>
      <c r="E881" s="28"/>
      <c r="F881" s="24"/>
      <c r="G881" s="10"/>
      <c r="H881" s="40"/>
      <c r="I881" s="41"/>
    </row>
    <row r="882" spans="1:10" ht="15" customHeight="1">
      <c r="A882" s="62"/>
      <c r="B882" s="9"/>
      <c r="C882" s="25"/>
      <c r="D882" s="279"/>
      <c r="E882" s="26"/>
      <c r="F882" s="8"/>
      <c r="G882" s="9"/>
      <c r="H882" s="657"/>
      <c r="I882" s="658"/>
    </row>
    <row r="883" spans="1:10" ht="15" customHeight="1">
      <c r="A883" s="46"/>
      <c r="B883" s="10"/>
      <c r="C883" s="44"/>
      <c r="D883" s="280"/>
      <c r="E883" s="28"/>
      <c r="F883" s="10"/>
      <c r="G883" s="10"/>
      <c r="H883" s="17"/>
      <c r="I883" s="18"/>
    </row>
    <row r="884" spans="1:10" ht="15" customHeight="1">
      <c r="A884" s="62"/>
      <c r="B884" s="24"/>
      <c r="C884" s="25"/>
      <c r="D884" s="279"/>
      <c r="E884" s="26"/>
      <c r="F884" s="36"/>
      <c r="G884" s="9"/>
      <c r="H884" s="37"/>
      <c r="I884" s="38"/>
    </row>
    <row r="885" spans="1:10" ht="15" customHeight="1">
      <c r="A885" s="46"/>
      <c r="B885" s="10"/>
      <c r="C885" s="31"/>
      <c r="D885" s="278"/>
      <c r="E885" s="28"/>
      <c r="F885" s="24"/>
      <c r="G885" s="10"/>
      <c r="H885" s="40"/>
      <c r="I885" s="41"/>
    </row>
    <row r="886" spans="1:10" ht="15" customHeight="1">
      <c r="A886" s="62"/>
      <c r="B886" s="24"/>
      <c r="C886" s="25"/>
      <c r="D886" s="279"/>
      <c r="E886" s="26"/>
      <c r="F886" s="36"/>
      <c r="G886" s="9"/>
      <c r="H886" s="37"/>
      <c r="I886" s="38"/>
    </row>
    <row r="887" spans="1:10" ht="15" customHeight="1">
      <c r="A887" s="46"/>
      <c r="B887" s="10"/>
      <c r="C887" s="31"/>
      <c r="D887" s="278"/>
      <c r="E887" s="28"/>
      <c r="F887" s="24"/>
      <c r="G887" s="10"/>
      <c r="H887" s="40"/>
      <c r="I887" s="41"/>
    </row>
    <row r="888" spans="1:10" ht="15" customHeight="1">
      <c r="A888" s="62"/>
      <c r="B888" s="9"/>
      <c r="C888" s="25"/>
      <c r="D888" s="279"/>
      <c r="E888" s="26"/>
      <c r="F888" s="66"/>
      <c r="G888" s="9"/>
      <c r="H888" s="15"/>
      <c r="I888" s="16"/>
    </row>
    <row r="889" spans="1:10" ht="15" customHeight="1">
      <c r="A889" s="46"/>
      <c r="B889" s="24"/>
      <c r="C889" s="27"/>
      <c r="D889" s="280"/>
      <c r="E889" s="28"/>
      <c r="F889" s="10"/>
      <c r="G889" s="10"/>
      <c r="H889" s="17"/>
      <c r="I889" s="18"/>
    </row>
    <row r="890" spans="1:10" ht="15" customHeight="1">
      <c r="A890" s="62"/>
      <c r="B890" s="9"/>
      <c r="C890" s="25"/>
      <c r="D890" s="279"/>
      <c r="E890" s="26"/>
      <c r="F890" s="8"/>
      <c r="G890" s="9"/>
      <c r="H890" s="15"/>
      <c r="I890" s="16"/>
    </row>
    <row r="891" spans="1:10" ht="15" customHeight="1">
      <c r="A891" s="46"/>
      <c r="B891" s="10"/>
      <c r="C891" s="27"/>
      <c r="D891" s="280"/>
      <c r="E891" s="28"/>
      <c r="F891" s="10"/>
      <c r="G891" s="10"/>
      <c r="H891" s="17"/>
      <c r="I891" s="18"/>
    </row>
    <row r="892" spans="1:10" ht="15" customHeight="1">
      <c r="A892" s="62"/>
      <c r="B892" s="9"/>
      <c r="C892" s="25"/>
      <c r="D892" s="279"/>
      <c r="E892" s="21"/>
      <c r="F892" s="9"/>
      <c r="G892" s="9"/>
      <c r="H892" s="37"/>
      <c r="I892" s="38"/>
    </row>
    <row r="893" spans="1:10" ht="15" customHeight="1">
      <c r="A893" s="68"/>
      <c r="B893" s="14"/>
      <c r="C893" s="69"/>
      <c r="D893" s="281"/>
      <c r="E893" s="19"/>
      <c r="F893" s="14"/>
      <c r="G893" s="14"/>
      <c r="H893" s="74"/>
      <c r="I893" s="75"/>
    </row>
    <row r="894" spans="1:10" ht="30" customHeight="1">
      <c r="A894" s="54" t="s">
        <v>0</v>
      </c>
      <c r="B894" s="55" t="s">
        <v>1</v>
      </c>
      <c r="C894" s="55" t="s">
        <v>2</v>
      </c>
      <c r="D894" s="276" t="s">
        <v>3</v>
      </c>
      <c r="E894" s="55" t="s">
        <v>4</v>
      </c>
      <c r="F894" s="55" t="s">
        <v>5</v>
      </c>
      <c r="G894" s="55" t="s">
        <v>6</v>
      </c>
      <c r="H894" s="665" t="s">
        <v>14</v>
      </c>
      <c r="I894" s="666"/>
      <c r="J894" s="7"/>
    </row>
    <row r="895" spans="1:10" ht="15" customHeight="1">
      <c r="A895" s="56"/>
      <c r="B895" s="57"/>
      <c r="C895" s="58"/>
      <c r="D895" s="277"/>
      <c r="E895" s="59"/>
      <c r="F895" s="90"/>
      <c r="G895" s="9"/>
      <c r="H895" s="78"/>
      <c r="I895" s="79"/>
    </row>
    <row r="896" spans="1:10" ht="15" customHeight="1">
      <c r="A896" s="46"/>
      <c r="B896" s="10"/>
      <c r="C896" s="33"/>
      <c r="D896" s="278"/>
      <c r="E896" s="32"/>
      <c r="F896" s="24"/>
      <c r="G896" s="10"/>
      <c r="H896" s="17"/>
      <c r="I896" s="18"/>
    </row>
    <row r="897" spans="1:10" ht="15" customHeight="1">
      <c r="A897" s="45"/>
      <c r="B897" s="9"/>
      <c r="C897" s="25"/>
      <c r="D897" s="279"/>
      <c r="E897" s="26"/>
      <c r="F897" s="9"/>
      <c r="G897" s="9"/>
      <c r="H897" s="37"/>
      <c r="I897" s="38"/>
    </row>
    <row r="898" spans="1:10" ht="15" customHeight="1">
      <c r="A898" s="46"/>
      <c r="B898" s="24"/>
      <c r="C898" s="44"/>
      <c r="D898" s="280"/>
      <c r="E898" s="28"/>
      <c r="F898" s="10"/>
      <c r="G898" s="10"/>
      <c r="H898" s="40"/>
      <c r="I898" s="41"/>
    </row>
    <row r="899" spans="1:10" ht="15" customHeight="1">
      <c r="A899" s="62"/>
      <c r="B899" s="9"/>
      <c r="C899" s="25"/>
      <c r="D899" s="279"/>
      <c r="E899" s="26"/>
      <c r="F899" s="66"/>
      <c r="G899" s="9"/>
      <c r="H899" s="15"/>
      <c r="I899" s="16"/>
    </row>
    <row r="900" spans="1:10" ht="15" customHeight="1">
      <c r="A900" s="46"/>
      <c r="B900" s="24"/>
      <c r="C900" s="29"/>
      <c r="D900" s="282"/>
      <c r="E900" s="30"/>
      <c r="F900" s="11"/>
      <c r="G900" s="10"/>
      <c r="H900" s="17"/>
      <c r="I900" s="18"/>
    </row>
    <row r="901" spans="1:10" ht="15" customHeight="1">
      <c r="A901" s="62"/>
      <c r="B901" s="9"/>
      <c r="C901" s="25"/>
      <c r="D901" s="279"/>
      <c r="E901" s="26"/>
      <c r="F901" s="9"/>
      <c r="G901" s="9"/>
      <c r="H901" s="37"/>
      <c r="I901" s="38"/>
    </row>
    <row r="902" spans="1:10" ht="15" customHeight="1">
      <c r="A902" s="46"/>
      <c r="B902" s="10"/>
      <c r="C902" s="44"/>
      <c r="D902" s="280"/>
      <c r="E902" s="28"/>
      <c r="F902" s="10"/>
      <c r="G902" s="10"/>
      <c r="H902" s="40"/>
      <c r="I902" s="41"/>
    </row>
    <row r="903" spans="1:10" ht="15" customHeight="1">
      <c r="A903" s="62"/>
      <c r="B903" s="42"/>
      <c r="C903" s="25"/>
      <c r="D903" s="278"/>
      <c r="E903" s="32"/>
      <c r="F903" s="101"/>
      <c r="G903" s="24"/>
      <c r="H903" s="15"/>
      <c r="I903" s="16"/>
    </row>
    <row r="904" spans="1:10" ht="15" customHeight="1">
      <c r="A904" s="60"/>
      <c r="B904" s="24"/>
      <c r="C904" s="44"/>
      <c r="D904" s="278"/>
      <c r="E904" s="28"/>
      <c r="F904" s="10"/>
      <c r="G904" s="10"/>
      <c r="H904" s="17"/>
      <c r="I904" s="18"/>
    </row>
    <row r="905" spans="1:10" ht="15" customHeight="1">
      <c r="A905" s="45"/>
      <c r="B905" s="9"/>
      <c r="C905" s="25"/>
      <c r="D905" s="279"/>
      <c r="E905" s="26"/>
      <c r="F905" s="36"/>
      <c r="G905" s="9"/>
      <c r="H905" s="37"/>
      <c r="I905" s="38"/>
    </row>
    <row r="906" spans="1:10" ht="15" customHeight="1">
      <c r="A906" s="45"/>
      <c r="B906" s="10"/>
      <c r="C906" s="44"/>
      <c r="D906" s="280"/>
      <c r="E906" s="28"/>
      <c r="F906" s="10"/>
      <c r="G906" s="10"/>
      <c r="H906" s="40"/>
      <c r="I906" s="41"/>
    </row>
    <row r="907" spans="1:10" ht="15" customHeight="1">
      <c r="A907" s="62"/>
      <c r="B907" s="9"/>
      <c r="C907" s="25"/>
      <c r="D907" s="279"/>
      <c r="E907" s="26"/>
      <c r="F907" s="36"/>
      <c r="G907" s="9"/>
      <c r="H907" s="15"/>
      <c r="I907" s="16"/>
    </row>
    <row r="908" spans="1:10" ht="15" customHeight="1">
      <c r="A908" s="46"/>
      <c r="B908" s="10"/>
      <c r="C908" s="44"/>
      <c r="D908" s="280"/>
      <c r="E908" s="28"/>
      <c r="F908" s="10"/>
      <c r="G908" s="10"/>
      <c r="H908" s="17"/>
      <c r="I908" s="18"/>
    </row>
    <row r="909" spans="1:10" ht="15" customHeight="1">
      <c r="A909" s="62"/>
      <c r="B909" s="9"/>
      <c r="C909" s="31"/>
      <c r="D909" s="279"/>
      <c r="E909" s="32"/>
      <c r="F909" s="36"/>
      <c r="G909" s="9"/>
      <c r="H909" s="657"/>
      <c r="I909" s="658"/>
    </row>
    <row r="910" spans="1:10" ht="15" customHeight="1">
      <c r="A910" s="48"/>
      <c r="B910" s="10"/>
      <c r="C910" s="44"/>
      <c r="D910" s="280"/>
      <c r="E910" s="28"/>
      <c r="F910" s="10"/>
      <c r="G910" s="10"/>
      <c r="H910" s="659"/>
      <c r="I910" s="660"/>
    </row>
    <row r="911" spans="1:10" ht="15" customHeight="1">
      <c r="A911" s="62"/>
      <c r="B911" s="9"/>
      <c r="C911" s="43"/>
      <c r="D911" s="279"/>
      <c r="E911" s="26"/>
      <c r="F911" s="9"/>
      <c r="G911" s="9"/>
      <c r="H911" s="671"/>
      <c r="I911" s="672"/>
    </row>
    <row r="912" spans="1:10" ht="15" customHeight="1">
      <c r="A912" s="46"/>
      <c r="B912" s="10"/>
      <c r="C912" s="44"/>
      <c r="D912" s="280"/>
      <c r="E912" s="28"/>
      <c r="F912" s="10"/>
      <c r="G912" s="10"/>
      <c r="H912" s="677"/>
      <c r="I912" s="678"/>
      <c r="J912" s="6"/>
    </row>
    <row r="913" spans="1:10" ht="15" customHeight="1">
      <c r="A913" s="45"/>
      <c r="B913" s="24"/>
      <c r="C913" s="63"/>
      <c r="D913" s="278"/>
      <c r="E913" s="32"/>
      <c r="F913" s="36"/>
      <c r="G913" s="9"/>
      <c r="H913" s="657"/>
      <c r="I913" s="658"/>
    </row>
    <row r="914" spans="1:10" ht="15" customHeight="1">
      <c r="A914" s="46"/>
      <c r="B914" s="10"/>
      <c r="C914" s="65"/>
      <c r="D914" s="280"/>
      <c r="E914" s="28"/>
      <c r="F914" s="10"/>
      <c r="G914" s="10"/>
      <c r="H914" s="677"/>
      <c r="I914" s="678"/>
      <c r="J914" s="6"/>
    </row>
    <row r="915" spans="1:10" ht="15" customHeight="1">
      <c r="A915" s="62"/>
      <c r="B915" s="24"/>
      <c r="C915" s="31"/>
      <c r="D915" s="278"/>
      <c r="E915" s="32"/>
      <c r="F915" s="8"/>
      <c r="G915" s="9"/>
      <c r="H915" s="657"/>
      <c r="I915" s="658"/>
    </row>
    <row r="916" spans="1:10" ht="15" customHeight="1">
      <c r="A916" s="46"/>
      <c r="B916" s="64"/>
      <c r="C916" s="44"/>
      <c r="D916" s="280"/>
      <c r="E916" s="28"/>
      <c r="F916" s="10"/>
      <c r="G916" s="10"/>
      <c r="H916" s="659"/>
      <c r="I916" s="660"/>
      <c r="J916" s="6"/>
    </row>
    <row r="917" spans="1:10" ht="15" customHeight="1">
      <c r="A917" s="62"/>
      <c r="B917" s="24"/>
      <c r="C917" s="25"/>
      <c r="D917" s="279"/>
      <c r="E917" s="26"/>
      <c r="F917" s="8"/>
      <c r="G917" s="9"/>
      <c r="H917" s="657"/>
      <c r="I917" s="658"/>
    </row>
    <row r="918" spans="1:10" ht="15" customHeight="1">
      <c r="A918" s="46"/>
      <c r="B918" s="64"/>
      <c r="C918" s="44"/>
      <c r="D918" s="280"/>
      <c r="E918" s="28"/>
      <c r="F918" s="10"/>
      <c r="G918" s="10"/>
      <c r="H918" s="659"/>
      <c r="I918" s="660"/>
    </row>
    <row r="919" spans="1:10" ht="15" customHeight="1">
      <c r="A919" s="62"/>
      <c r="B919" s="24"/>
      <c r="C919" s="25"/>
      <c r="D919" s="279"/>
      <c r="E919" s="26"/>
      <c r="F919" s="8"/>
      <c r="G919" s="9"/>
      <c r="H919" s="657"/>
      <c r="I919" s="658"/>
    </row>
    <row r="920" spans="1:10" ht="15" customHeight="1">
      <c r="A920" s="48"/>
      <c r="B920" s="10"/>
      <c r="C920" s="39"/>
      <c r="D920" s="278"/>
      <c r="E920" s="28"/>
      <c r="F920" s="24"/>
      <c r="G920" s="10"/>
      <c r="H920" s="659"/>
      <c r="I920" s="660"/>
    </row>
    <row r="921" spans="1:10" ht="15" customHeight="1">
      <c r="A921" s="45"/>
      <c r="B921" s="9"/>
      <c r="C921" s="43"/>
      <c r="D921" s="279"/>
      <c r="E921" s="26"/>
      <c r="F921" s="66"/>
      <c r="G921" s="9"/>
      <c r="H921" s="657"/>
      <c r="I921" s="658"/>
    </row>
    <row r="922" spans="1:10" ht="15" customHeight="1">
      <c r="A922" s="45"/>
      <c r="B922" s="10"/>
      <c r="C922" s="65"/>
      <c r="D922" s="278"/>
      <c r="E922" s="28"/>
      <c r="F922" s="10"/>
      <c r="G922" s="10"/>
      <c r="H922" s="659"/>
      <c r="I922" s="660"/>
    </row>
    <row r="923" spans="1:10" ht="15" customHeight="1">
      <c r="A923" s="62"/>
      <c r="B923" s="9"/>
      <c r="C923" s="25"/>
      <c r="D923" s="279"/>
      <c r="E923" s="21"/>
      <c r="F923" s="66"/>
      <c r="G923" s="67"/>
      <c r="H923" s="661"/>
      <c r="I923" s="662"/>
    </row>
    <row r="924" spans="1:10" ht="15" customHeight="1">
      <c r="A924" s="46"/>
      <c r="B924" s="28"/>
      <c r="C924" s="44"/>
      <c r="D924" s="280"/>
      <c r="E924" s="17"/>
      <c r="F924" s="10"/>
      <c r="G924" s="76"/>
      <c r="H924" s="659"/>
      <c r="I924" s="660"/>
    </row>
    <row r="925" spans="1:10" ht="15" customHeight="1">
      <c r="A925" s="62"/>
      <c r="B925" s="9"/>
      <c r="C925" s="25"/>
      <c r="D925" s="279"/>
      <c r="E925" s="21"/>
      <c r="F925" s="66"/>
      <c r="G925" s="67"/>
      <c r="H925" s="661"/>
      <c r="I925" s="662"/>
    </row>
    <row r="926" spans="1:10" ht="15" customHeight="1">
      <c r="A926" s="68"/>
      <c r="B926" s="35"/>
      <c r="C926" s="69"/>
      <c r="D926" s="281"/>
      <c r="E926" s="19"/>
      <c r="F926" s="14"/>
      <c r="G926" s="70"/>
      <c r="H926" s="663"/>
      <c r="I926" s="664"/>
    </row>
    <row r="927" spans="1:10" ht="30" customHeight="1">
      <c r="A927" s="54" t="s">
        <v>0</v>
      </c>
      <c r="B927" s="55" t="s">
        <v>1</v>
      </c>
      <c r="C927" s="55" t="s">
        <v>2</v>
      </c>
      <c r="D927" s="276" t="s">
        <v>3</v>
      </c>
      <c r="E927" s="55" t="s">
        <v>4</v>
      </c>
      <c r="F927" s="55" t="s">
        <v>5</v>
      </c>
      <c r="G927" s="55" t="s">
        <v>6</v>
      </c>
      <c r="H927" s="665" t="s">
        <v>14</v>
      </c>
      <c r="I927" s="666"/>
      <c r="J927" s="7"/>
    </row>
    <row r="928" spans="1:10" ht="15" customHeight="1">
      <c r="A928" s="56"/>
      <c r="B928" s="57"/>
      <c r="C928" s="58"/>
      <c r="D928" s="277"/>
      <c r="E928" s="59"/>
      <c r="F928" s="57"/>
      <c r="G928" s="9"/>
      <c r="H928" s="704"/>
      <c r="I928" s="705"/>
    </row>
    <row r="929" spans="1:10" ht="15" customHeight="1">
      <c r="A929" s="60"/>
      <c r="B929" s="61"/>
      <c r="C929" s="31"/>
      <c r="D929" s="278"/>
      <c r="E929" s="32"/>
      <c r="F929" s="24"/>
      <c r="G929" s="10"/>
      <c r="H929" s="677"/>
      <c r="I929" s="678"/>
    </row>
    <row r="930" spans="1:10" ht="15" customHeight="1">
      <c r="A930" s="62"/>
      <c r="B930" s="9"/>
      <c r="C930" s="25"/>
      <c r="D930" s="279"/>
      <c r="E930" s="26"/>
      <c r="F930" s="9"/>
      <c r="G930" s="9"/>
      <c r="H930" s="671"/>
      <c r="I930" s="672"/>
    </row>
    <row r="931" spans="1:10" ht="15" customHeight="1">
      <c r="A931" s="46"/>
      <c r="B931" s="10"/>
      <c r="C931" s="44"/>
      <c r="D931" s="280"/>
      <c r="E931" s="28"/>
      <c r="F931" s="10"/>
      <c r="G931" s="10"/>
      <c r="H931" s="677"/>
      <c r="I931" s="678"/>
      <c r="J931" s="6"/>
    </row>
    <row r="932" spans="1:10" ht="15" customHeight="1">
      <c r="A932" s="45"/>
      <c r="B932" s="24"/>
      <c r="C932" s="31"/>
      <c r="D932" s="278"/>
      <c r="E932" s="32"/>
      <c r="F932" s="8"/>
      <c r="G932" s="9"/>
      <c r="H932" s="671"/>
      <c r="I932" s="672"/>
    </row>
    <row r="933" spans="1:10" ht="15" customHeight="1">
      <c r="A933" s="46"/>
      <c r="B933" s="10"/>
      <c r="C933" s="44"/>
      <c r="D933" s="280"/>
      <c r="E933" s="28"/>
      <c r="F933" s="10"/>
      <c r="G933" s="10"/>
      <c r="H933" s="677"/>
      <c r="I933" s="678"/>
      <c r="J933" s="6"/>
    </row>
    <row r="934" spans="1:10" ht="15" customHeight="1">
      <c r="A934" s="62"/>
      <c r="B934" s="24"/>
      <c r="C934" s="31"/>
      <c r="D934" s="278"/>
      <c r="E934" s="32"/>
      <c r="F934" s="8"/>
      <c r="G934" s="9"/>
      <c r="H934" s="671"/>
      <c r="I934" s="672"/>
    </row>
    <row r="935" spans="1:10" ht="15" customHeight="1">
      <c r="A935" s="46"/>
      <c r="B935" s="10"/>
      <c r="C935" s="27"/>
      <c r="D935" s="280"/>
      <c r="E935" s="28"/>
      <c r="F935" s="10"/>
      <c r="G935" s="10"/>
      <c r="H935" s="677"/>
      <c r="I935" s="678"/>
      <c r="J935" s="6"/>
    </row>
    <row r="936" spans="1:10" ht="15" customHeight="1">
      <c r="A936" s="62"/>
      <c r="B936" s="24"/>
      <c r="C936" s="25"/>
      <c r="D936" s="279"/>
      <c r="E936" s="26"/>
      <c r="F936" s="8"/>
      <c r="G936" s="9"/>
      <c r="H936" s="671"/>
      <c r="I936" s="672"/>
    </row>
    <row r="937" spans="1:10" ht="15" customHeight="1">
      <c r="A937" s="46"/>
      <c r="B937" s="10"/>
      <c r="C937" s="27"/>
      <c r="D937" s="280"/>
      <c r="E937" s="28"/>
      <c r="F937" s="10"/>
      <c r="G937" s="10"/>
      <c r="H937" s="677"/>
      <c r="I937" s="678"/>
    </row>
    <row r="938" spans="1:10" ht="15" customHeight="1">
      <c r="A938" s="45"/>
      <c r="B938" s="9"/>
      <c r="C938" s="25"/>
      <c r="D938" s="279"/>
      <c r="E938" s="26"/>
      <c r="F938" s="8"/>
      <c r="G938" s="9"/>
      <c r="H938" s="671"/>
      <c r="I938" s="672"/>
    </row>
    <row r="939" spans="1:10" ht="15" customHeight="1">
      <c r="A939" s="45"/>
      <c r="B939" s="10"/>
      <c r="C939" s="27"/>
      <c r="D939" s="280"/>
      <c r="E939" s="28"/>
      <c r="F939" s="10"/>
      <c r="G939" s="10"/>
      <c r="H939" s="677"/>
      <c r="I939" s="678"/>
    </row>
    <row r="940" spans="1:10" ht="15" customHeight="1">
      <c r="A940" s="62"/>
      <c r="B940" s="9"/>
      <c r="C940" s="25"/>
      <c r="D940" s="279"/>
      <c r="E940" s="26"/>
      <c r="F940" s="8"/>
      <c r="G940" s="9"/>
      <c r="H940" s="671"/>
      <c r="I940" s="672"/>
    </row>
    <row r="941" spans="1:10" ht="15" customHeight="1">
      <c r="A941" s="46"/>
      <c r="B941" s="10"/>
      <c r="C941" s="29"/>
      <c r="D941" s="299"/>
      <c r="E941" s="30"/>
      <c r="F941" s="11"/>
      <c r="G941" s="10"/>
      <c r="H941" s="677"/>
      <c r="I941" s="678"/>
    </row>
    <row r="942" spans="1:10" ht="15" customHeight="1">
      <c r="A942" s="62"/>
      <c r="B942" s="9"/>
      <c r="C942" s="31"/>
      <c r="D942" s="279"/>
      <c r="E942" s="32"/>
      <c r="F942" s="8"/>
      <c r="G942" s="9"/>
      <c r="H942" s="671"/>
      <c r="I942" s="672"/>
    </row>
    <row r="943" spans="1:10" ht="15" customHeight="1">
      <c r="A943" s="48"/>
      <c r="B943" s="11"/>
      <c r="C943" s="29"/>
      <c r="D943" s="282"/>
      <c r="E943" s="30"/>
      <c r="F943" s="11"/>
      <c r="G943" s="10"/>
      <c r="H943" s="677"/>
      <c r="I943" s="678"/>
    </row>
    <row r="944" spans="1:10" ht="15" customHeight="1">
      <c r="A944" s="62"/>
      <c r="B944" s="24"/>
      <c r="C944" s="25"/>
      <c r="D944" s="279"/>
      <c r="E944" s="26"/>
      <c r="F944" s="8"/>
      <c r="G944" s="9"/>
      <c r="H944" s="671"/>
      <c r="I944" s="672"/>
    </row>
    <row r="945" spans="1:10" ht="15" customHeight="1">
      <c r="A945" s="48"/>
      <c r="B945" s="10"/>
      <c r="C945" s="31"/>
      <c r="D945" s="278"/>
      <c r="E945" s="28"/>
      <c r="F945" s="24"/>
      <c r="G945" s="10"/>
      <c r="H945" s="677"/>
      <c r="I945" s="678"/>
    </row>
    <row r="946" spans="1:10" ht="15" customHeight="1">
      <c r="A946" s="47"/>
      <c r="B946" s="9"/>
      <c r="C946" s="25"/>
      <c r="D946" s="279"/>
      <c r="E946" s="26"/>
      <c r="F946" s="9"/>
      <c r="G946" s="9"/>
      <c r="H946" s="671"/>
      <c r="I946" s="672"/>
    </row>
    <row r="947" spans="1:10" ht="15" customHeight="1">
      <c r="A947" s="48"/>
      <c r="B947" s="24"/>
      <c r="C947" s="44"/>
      <c r="D947" s="280"/>
      <c r="E947" s="28"/>
      <c r="F947" s="11"/>
      <c r="G947" s="10"/>
      <c r="H947" s="677"/>
      <c r="I947" s="678"/>
    </row>
    <row r="948" spans="1:10" ht="15" customHeight="1">
      <c r="A948" s="62"/>
      <c r="B948" s="9"/>
      <c r="C948" s="25"/>
      <c r="D948" s="279"/>
      <c r="E948" s="26"/>
      <c r="F948" s="9"/>
      <c r="G948" s="9"/>
      <c r="H948" s="671"/>
      <c r="I948" s="672"/>
    </row>
    <row r="949" spans="1:10" ht="15" customHeight="1">
      <c r="A949" s="46"/>
      <c r="B949" s="24"/>
      <c r="C949" s="44"/>
      <c r="D949" s="297"/>
      <c r="E949" s="28"/>
      <c r="F949" s="10"/>
      <c r="G949" s="10"/>
      <c r="H949" s="677"/>
      <c r="I949" s="678"/>
    </row>
    <row r="950" spans="1:10" ht="15" customHeight="1">
      <c r="A950" s="62"/>
      <c r="B950" s="9"/>
      <c r="C950" s="25"/>
      <c r="D950" s="279"/>
      <c r="E950" s="26"/>
      <c r="F950" s="9"/>
      <c r="G950" s="9"/>
      <c r="H950" s="671"/>
      <c r="I950" s="672"/>
    </row>
    <row r="951" spans="1:10" ht="15" customHeight="1">
      <c r="A951" s="46"/>
      <c r="B951" s="10"/>
      <c r="C951" s="39"/>
      <c r="D951" s="280"/>
      <c r="E951" s="28"/>
      <c r="F951" s="10"/>
      <c r="G951" s="10"/>
      <c r="H951" s="677"/>
      <c r="I951" s="678"/>
    </row>
    <row r="952" spans="1:10" ht="15" customHeight="1">
      <c r="A952" s="62"/>
      <c r="B952" s="9"/>
      <c r="C952" s="63"/>
      <c r="D952" s="279"/>
      <c r="E952" s="26"/>
      <c r="F952" s="9"/>
      <c r="G952" s="9"/>
      <c r="H952" s="679"/>
      <c r="I952" s="680"/>
    </row>
    <row r="953" spans="1:10" ht="15" customHeight="1">
      <c r="A953" s="46"/>
      <c r="B953" s="10"/>
      <c r="C953" s="65"/>
      <c r="D953" s="278"/>
      <c r="E953" s="28"/>
      <c r="F953" s="10"/>
      <c r="G953" s="10"/>
      <c r="H953" s="694"/>
      <c r="I953" s="695"/>
    </row>
    <row r="954" spans="1:10" ht="15" customHeight="1">
      <c r="A954" s="62"/>
      <c r="B954" s="9"/>
      <c r="C954" s="63"/>
      <c r="D954" s="279"/>
      <c r="E954" s="26"/>
      <c r="F954" s="9"/>
      <c r="G954" s="9"/>
      <c r="H954" s="679"/>
      <c r="I954" s="680"/>
    </row>
    <row r="955" spans="1:10" ht="15" customHeight="1">
      <c r="A955" s="46"/>
      <c r="B955" s="10"/>
      <c r="C955" s="65"/>
      <c r="D955" s="278"/>
      <c r="E955" s="28"/>
      <c r="F955" s="10"/>
      <c r="G955" s="10"/>
      <c r="H955" s="694"/>
      <c r="I955" s="695"/>
    </row>
    <row r="956" spans="1:10" ht="15" customHeight="1">
      <c r="A956" s="62"/>
      <c r="B956" s="9"/>
      <c r="C956" s="63"/>
      <c r="D956" s="279"/>
      <c r="E956" s="26"/>
      <c r="F956" s="9"/>
      <c r="G956" s="9"/>
      <c r="H956" s="679"/>
      <c r="I956" s="680"/>
    </row>
    <row r="957" spans="1:10" ht="15" customHeight="1">
      <c r="A957" s="46"/>
      <c r="B957" s="10"/>
      <c r="C957" s="65"/>
      <c r="D957" s="278"/>
      <c r="E957" s="28"/>
      <c r="F957" s="10"/>
      <c r="G957" s="10"/>
      <c r="H957" s="677"/>
      <c r="I957" s="678"/>
    </row>
    <row r="958" spans="1:10" ht="15" customHeight="1">
      <c r="A958" s="62"/>
      <c r="B958" s="9"/>
      <c r="C958" s="25"/>
      <c r="D958" s="279"/>
      <c r="E958" s="21"/>
      <c r="F958" s="66"/>
      <c r="G958" s="67"/>
      <c r="H958" s="671"/>
      <c r="I958" s="672"/>
    </row>
    <row r="959" spans="1:10" ht="15" customHeight="1">
      <c r="A959" s="68"/>
      <c r="B959" s="35"/>
      <c r="C959" s="69"/>
      <c r="D959" s="281"/>
      <c r="E959" s="19"/>
      <c r="F959" s="14"/>
      <c r="G959" s="70"/>
      <c r="H959" s="673"/>
      <c r="I959" s="674"/>
    </row>
    <row r="960" spans="1:10" ht="30" customHeight="1">
      <c r="A960" s="54" t="s">
        <v>0</v>
      </c>
      <c r="B960" s="55" t="s">
        <v>1</v>
      </c>
      <c r="C960" s="55" t="s">
        <v>2</v>
      </c>
      <c r="D960" s="276" t="s">
        <v>3</v>
      </c>
      <c r="E960" s="55" t="s">
        <v>4</v>
      </c>
      <c r="F960" s="55" t="s">
        <v>5</v>
      </c>
      <c r="G960" s="55" t="s">
        <v>6</v>
      </c>
      <c r="H960" s="665" t="s">
        <v>14</v>
      </c>
      <c r="I960" s="666"/>
      <c r="J960" s="7"/>
    </row>
    <row r="961" spans="1:10" ht="15" customHeight="1">
      <c r="A961" s="56"/>
      <c r="B961" s="57"/>
      <c r="C961" s="100"/>
      <c r="D961" s="277"/>
      <c r="E961" s="59"/>
      <c r="F961" s="57"/>
      <c r="G961" s="9"/>
      <c r="H961" s="704"/>
      <c r="I961" s="705"/>
    </row>
    <row r="962" spans="1:10" ht="15" customHeight="1">
      <c r="A962" s="60"/>
      <c r="B962" s="10"/>
      <c r="C962" s="31"/>
      <c r="D962" s="278"/>
      <c r="E962" s="32"/>
      <c r="F962" s="24"/>
      <c r="G962" s="10"/>
      <c r="H962" s="677"/>
      <c r="I962" s="678"/>
    </row>
    <row r="963" spans="1:10" ht="15" customHeight="1">
      <c r="A963" s="62"/>
      <c r="B963" s="24"/>
      <c r="C963" s="43"/>
      <c r="D963" s="279"/>
      <c r="E963" s="26"/>
      <c r="F963" s="36"/>
      <c r="G963" s="9"/>
      <c r="H963" s="671"/>
      <c r="I963" s="672"/>
    </row>
    <row r="964" spans="1:10" ht="15" customHeight="1">
      <c r="A964" s="48"/>
      <c r="B964" s="10"/>
      <c r="C964" s="63"/>
      <c r="D964" s="278"/>
      <c r="E964" s="28"/>
      <c r="F964" s="24"/>
      <c r="G964" s="10"/>
      <c r="H964" s="677"/>
      <c r="I964" s="678"/>
    </row>
    <row r="965" spans="1:10" ht="15" customHeight="1">
      <c r="A965" s="47"/>
      <c r="B965" s="9"/>
      <c r="C965" s="25"/>
      <c r="D965" s="279"/>
      <c r="E965" s="26"/>
      <c r="F965" s="66"/>
      <c r="G965" s="9"/>
      <c r="H965" s="671"/>
      <c r="I965" s="672"/>
    </row>
    <row r="966" spans="1:10" ht="15" customHeight="1">
      <c r="A966" s="48"/>
      <c r="B966" s="82"/>
      <c r="C966" s="44"/>
      <c r="D966" s="297"/>
      <c r="E966" s="28"/>
      <c r="F966" s="10"/>
      <c r="G966" s="10"/>
      <c r="H966" s="677"/>
      <c r="I966" s="678"/>
    </row>
    <row r="967" spans="1:10" ht="15" customHeight="1">
      <c r="A967" s="62"/>
      <c r="B967" s="9"/>
      <c r="C967" s="25"/>
      <c r="D967" s="279"/>
      <c r="E967" s="26"/>
      <c r="F967" s="9"/>
      <c r="G967" s="9"/>
      <c r="H967" s="661"/>
      <c r="I967" s="662"/>
    </row>
    <row r="968" spans="1:10" ht="15" customHeight="1">
      <c r="A968" s="46"/>
      <c r="B968" s="24"/>
      <c r="C968" s="44"/>
      <c r="D968" s="280"/>
      <c r="E968" s="28"/>
      <c r="F968" s="10"/>
      <c r="G968" s="10"/>
      <c r="H968" s="659"/>
      <c r="I968" s="660"/>
    </row>
    <row r="969" spans="1:10" ht="15" customHeight="1">
      <c r="A969" s="62"/>
      <c r="B969" s="9"/>
      <c r="C969" s="25"/>
      <c r="D969" s="279"/>
      <c r="E969" s="26"/>
      <c r="F969" s="9"/>
      <c r="G969" s="9"/>
      <c r="H969" s="671"/>
      <c r="I969" s="672"/>
    </row>
    <row r="970" spans="1:10" ht="15" customHeight="1">
      <c r="A970" s="46"/>
      <c r="B970" s="10"/>
      <c r="C970" s="39"/>
      <c r="D970" s="300"/>
      <c r="E970" s="32"/>
      <c r="F970" s="10"/>
      <c r="G970" s="10"/>
      <c r="H970" s="677"/>
      <c r="I970" s="678"/>
    </row>
    <row r="971" spans="1:10" ht="15" customHeight="1">
      <c r="A971" s="62"/>
      <c r="B971" s="9"/>
      <c r="C971" s="43"/>
      <c r="D971" s="279"/>
      <c r="E971" s="26"/>
      <c r="F971" s="8"/>
      <c r="G971" s="9"/>
      <c r="H971" s="671"/>
      <c r="I971" s="672"/>
    </row>
    <row r="972" spans="1:10" ht="15" customHeight="1">
      <c r="A972" s="46"/>
      <c r="B972" s="10"/>
      <c r="C972" s="65"/>
      <c r="D972" s="280"/>
      <c r="E972" s="28"/>
      <c r="F972" s="10"/>
      <c r="G972" s="10"/>
      <c r="H972" s="677"/>
      <c r="I972" s="678"/>
      <c r="J972" s="6"/>
    </row>
    <row r="973" spans="1:10" ht="15" customHeight="1">
      <c r="A973" s="45"/>
      <c r="B973" s="9"/>
      <c r="C973" s="25"/>
      <c r="D973" s="279"/>
      <c r="E973" s="26"/>
      <c r="F973" s="9"/>
      <c r="G973" s="9"/>
      <c r="H973" s="671"/>
      <c r="I973" s="672"/>
    </row>
    <row r="974" spans="1:10" ht="15" customHeight="1">
      <c r="A974" s="46"/>
      <c r="B974" s="10"/>
      <c r="C974" s="39"/>
      <c r="D974" s="278"/>
      <c r="E974" s="32"/>
      <c r="F974" s="10"/>
      <c r="G974" s="10"/>
      <c r="H974" s="677"/>
      <c r="I974" s="678"/>
      <c r="J974" s="6"/>
    </row>
    <row r="975" spans="1:10" ht="15" customHeight="1">
      <c r="A975" s="62"/>
      <c r="B975" s="9"/>
      <c r="C975" s="43"/>
      <c r="D975" s="279"/>
      <c r="E975" s="26"/>
      <c r="F975" s="8"/>
      <c r="G975" s="9"/>
      <c r="H975" s="671"/>
      <c r="I975" s="672"/>
    </row>
    <row r="976" spans="1:10" ht="15" customHeight="1">
      <c r="A976" s="46"/>
      <c r="B976" s="10"/>
      <c r="C976" s="65"/>
      <c r="D976" s="280"/>
      <c r="E976" s="28"/>
      <c r="F976" s="10"/>
      <c r="G976" s="10"/>
      <c r="H976" s="677"/>
      <c r="I976" s="678"/>
      <c r="J976" s="6"/>
    </row>
    <row r="977" spans="1:9" ht="15" customHeight="1">
      <c r="A977" s="62"/>
      <c r="B977" s="24"/>
      <c r="C977" s="25"/>
      <c r="D977" s="279"/>
      <c r="E977" s="26"/>
      <c r="F977" s="9"/>
      <c r="G977" s="9"/>
      <c r="H977" s="671"/>
      <c r="I977" s="672"/>
    </row>
    <row r="978" spans="1:9" ht="15" customHeight="1">
      <c r="A978" s="46"/>
      <c r="B978" s="10"/>
      <c r="C978" s="27"/>
      <c r="D978" s="297"/>
      <c r="E978" s="28"/>
      <c r="F978" s="11"/>
      <c r="G978" s="10"/>
      <c r="H978" s="677"/>
      <c r="I978" s="678"/>
    </row>
    <row r="979" spans="1:9" ht="15" customHeight="1">
      <c r="A979" s="45"/>
      <c r="B979" s="9"/>
      <c r="C979" s="25"/>
      <c r="D979" s="279"/>
      <c r="E979" s="26"/>
      <c r="F979" s="9"/>
      <c r="G979" s="9"/>
      <c r="H979" s="661"/>
      <c r="I979" s="662"/>
    </row>
    <row r="980" spans="1:9" ht="15" customHeight="1">
      <c r="A980" s="45"/>
      <c r="B980" s="61"/>
      <c r="C980" s="39"/>
      <c r="D980" s="280"/>
      <c r="E980" s="28"/>
      <c r="F980" s="10"/>
      <c r="G980" s="10"/>
      <c r="H980" s="659"/>
      <c r="I980" s="660"/>
    </row>
    <row r="981" spans="1:9" ht="15" customHeight="1">
      <c r="A981" s="62"/>
      <c r="B981" s="9"/>
      <c r="C981" s="25"/>
      <c r="D981" s="279"/>
      <c r="E981" s="26"/>
      <c r="F981" s="8"/>
      <c r="G981" s="9"/>
      <c r="H981" s="671"/>
      <c r="I981" s="672"/>
    </row>
    <row r="982" spans="1:9" ht="15" customHeight="1">
      <c r="A982" s="46"/>
      <c r="B982" s="10"/>
      <c r="C982" s="44"/>
      <c r="D982" s="280"/>
      <c r="E982" s="28"/>
      <c r="F982" s="10"/>
      <c r="G982" s="10"/>
      <c r="H982" s="677"/>
      <c r="I982" s="678"/>
    </row>
    <row r="983" spans="1:9" ht="15" customHeight="1">
      <c r="A983" s="62"/>
      <c r="B983" s="24"/>
      <c r="C983" s="31"/>
      <c r="D983" s="300"/>
      <c r="E983" s="32"/>
      <c r="F983" s="8"/>
      <c r="G983" s="9"/>
      <c r="H983" s="679"/>
      <c r="I983" s="680"/>
    </row>
    <row r="984" spans="1:9" ht="15" customHeight="1">
      <c r="A984" s="46"/>
      <c r="B984" s="10"/>
      <c r="C984" s="44"/>
      <c r="D984" s="297"/>
      <c r="E984" s="28"/>
      <c r="F984" s="10"/>
      <c r="G984" s="10"/>
      <c r="H984" s="677"/>
      <c r="I984" s="678"/>
    </row>
    <row r="985" spans="1:9" ht="15" customHeight="1">
      <c r="A985" s="62"/>
      <c r="B985" s="24"/>
      <c r="C985" s="31"/>
      <c r="D985" s="300"/>
      <c r="E985" s="32"/>
      <c r="F985" s="8"/>
      <c r="G985" s="9"/>
      <c r="H985" s="671"/>
      <c r="I985" s="672"/>
    </row>
    <row r="986" spans="1:9" ht="15" customHeight="1">
      <c r="A986" s="48"/>
      <c r="B986" s="10"/>
      <c r="C986" s="27"/>
      <c r="D986" s="297"/>
      <c r="E986" s="28"/>
      <c r="F986" s="10"/>
      <c r="G986" s="10"/>
      <c r="H986" s="677"/>
      <c r="I986" s="678"/>
    </row>
    <row r="987" spans="1:9" ht="15" customHeight="1">
      <c r="A987" s="45"/>
      <c r="B987" s="24"/>
      <c r="C987" s="25"/>
      <c r="D987" s="298"/>
      <c r="E987" s="26"/>
      <c r="F987" s="9"/>
      <c r="G987" s="9"/>
      <c r="H987" s="671"/>
      <c r="I987" s="672"/>
    </row>
    <row r="988" spans="1:9" ht="15" customHeight="1">
      <c r="A988" s="45"/>
      <c r="B988" s="10"/>
      <c r="C988" s="27"/>
      <c r="D988" s="297"/>
      <c r="E988" s="28"/>
      <c r="F988" s="11"/>
      <c r="G988" s="10"/>
      <c r="H988" s="677"/>
      <c r="I988" s="678"/>
    </row>
    <row r="989" spans="1:9" ht="15" customHeight="1">
      <c r="A989" s="62"/>
      <c r="B989" s="9"/>
      <c r="C989" s="25"/>
      <c r="D989" s="298"/>
      <c r="E989" s="26"/>
      <c r="F989" s="9"/>
      <c r="G989" s="9"/>
      <c r="H989" s="671"/>
      <c r="I989" s="672"/>
    </row>
    <row r="990" spans="1:9" ht="15" customHeight="1">
      <c r="A990" s="46"/>
      <c r="B990" s="10"/>
      <c r="C990" s="27"/>
      <c r="D990" s="280"/>
      <c r="E990" s="28"/>
      <c r="F990" s="11"/>
      <c r="G990" s="10"/>
      <c r="H990" s="677"/>
      <c r="I990" s="678"/>
    </row>
    <row r="991" spans="1:9" ht="15" customHeight="1">
      <c r="A991" s="62"/>
      <c r="B991" s="9"/>
      <c r="C991" s="25"/>
      <c r="D991" s="279"/>
      <c r="E991" s="21"/>
      <c r="F991" s="66"/>
      <c r="G991" s="67"/>
      <c r="H991" s="661"/>
      <c r="I991" s="662"/>
    </row>
    <row r="992" spans="1:9" ht="15" customHeight="1">
      <c r="A992" s="68"/>
      <c r="B992" s="35"/>
      <c r="C992" s="69"/>
      <c r="D992" s="281"/>
      <c r="E992" s="19"/>
      <c r="F992" s="14"/>
      <c r="G992" s="70"/>
      <c r="H992" s="663"/>
      <c r="I992" s="664"/>
    </row>
    <row r="993" spans="1:10" ht="30" customHeight="1">
      <c r="A993" s="54" t="s">
        <v>0</v>
      </c>
      <c r="B993" s="55" t="s">
        <v>1</v>
      </c>
      <c r="C993" s="55" t="s">
        <v>2</v>
      </c>
      <c r="D993" s="276" t="s">
        <v>3</v>
      </c>
      <c r="E993" s="55" t="s">
        <v>4</v>
      </c>
      <c r="F993" s="55" t="s">
        <v>5</v>
      </c>
      <c r="G993" s="55" t="s">
        <v>6</v>
      </c>
      <c r="H993" s="665" t="s">
        <v>14</v>
      </c>
      <c r="I993" s="666"/>
      <c r="J993" s="7"/>
    </row>
    <row r="994" spans="1:10" ht="15" customHeight="1">
      <c r="A994" s="62"/>
      <c r="B994" s="9"/>
      <c r="C994" s="25"/>
      <c r="D994" s="279"/>
      <c r="E994" s="26"/>
      <c r="F994" s="9"/>
      <c r="G994" s="9"/>
      <c r="H994" s="661"/>
      <c r="I994" s="662"/>
    </row>
    <row r="995" spans="1:10" ht="15" customHeight="1">
      <c r="A995" s="46"/>
      <c r="B995" s="24"/>
      <c r="C995" s="44"/>
      <c r="D995" s="280"/>
      <c r="E995" s="28"/>
      <c r="F995" s="10"/>
      <c r="G995" s="10"/>
      <c r="H995" s="659"/>
      <c r="I995" s="660"/>
    </row>
    <row r="996" spans="1:10" ht="15" customHeight="1">
      <c r="A996" s="62"/>
      <c r="B996" s="9"/>
      <c r="C996" s="25"/>
      <c r="D996" s="279"/>
      <c r="E996" s="26"/>
      <c r="F996" s="9"/>
      <c r="G996" s="9"/>
      <c r="H996" s="671"/>
      <c r="I996" s="672"/>
    </row>
    <row r="997" spans="1:10" ht="15" customHeight="1">
      <c r="A997" s="46"/>
      <c r="B997" s="10"/>
      <c r="C997" s="29"/>
      <c r="D997" s="299"/>
      <c r="E997" s="30"/>
      <c r="F997" s="10"/>
      <c r="G997" s="10"/>
      <c r="H997" s="677"/>
      <c r="I997" s="678"/>
    </row>
    <row r="998" spans="1:10" ht="15" customHeight="1">
      <c r="A998" s="62"/>
      <c r="B998" s="42"/>
      <c r="C998" s="43"/>
      <c r="D998" s="278"/>
      <c r="E998" s="32"/>
      <c r="F998" s="24"/>
      <c r="G998" s="24"/>
      <c r="H998" s="671"/>
      <c r="I998" s="672"/>
    </row>
    <row r="999" spans="1:10" ht="15" customHeight="1">
      <c r="A999" s="46"/>
      <c r="B999" s="24"/>
      <c r="C999" s="44"/>
      <c r="D999" s="278"/>
      <c r="E999" s="28"/>
      <c r="F999" s="10"/>
      <c r="G999" s="10"/>
      <c r="H999" s="677"/>
      <c r="I999" s="678"/>
    </row>
    <row r="1000" spans="1:10" ht="15" customHeight="1">
      <c r="A1000" s="62"/>
      <c r="B1000" s="9"/>
      <c r="C1000" s="31"/>
      <c r="D1000" s="279"/>
      <c r="E1000" s="32"/>
      <c r="F1000" s="8"/>
      <c r="G1000" s="9"/>
      <c r="H1000" s="671"/>
      <c r="I1000" s="672"/>
    </row>
    <row r="1001" spans="1:10" ht="15" customHeight="1">
      <c r="A1001" s="46"/>
      <c r="B1001" s="11"/>
      <c r="C1001" s="29"/>
      <c r="D1001" s="282"/>
      <c r="E1001" s="30"/>
      <c r="F1001" s="11"/>
      <c r="G1001" s="10"/>
      <c r="H1001" s="677"/>
      <c r="I1001" s="678"/>
    </row>
    <row r="1002" spans="1:10" ht="15" customHeight="1">
      <c r="A1002" s="62"/>
      <c r="B1002" s="9"/>
      <c r="C1002" s="63"/>
      <c r="D1002" s="279"/>
      <c r="E1002" s="26"/>
      <c r="F1002" s="9"/>
      <c r="G1002" s="9"/>
      <c r="H1002" s="661"/>
      <c r="I1002" s="662"/>
    </row>
    <row r="1003" spans="1:10" ht="15" customHeight="1">
      <c r="A1003" s="46"/>
      <c r="B1003" s="10"/>
      <c r="C1003" s="65"/>
      <c r="D1003" s="278"/>
      <c r="E1003" s="28"/>
      <c r="F1003" s="10"/>
      <c r="G1003" s="10"/>
      <c r="H1003" s="659"/>
      <c r="I1003" s="660"/>
    </row>
    <row r="1004" spans="1:10" ht="15" customHeight="1">
      <c r="A1004" s="62"/>
      <c r="B1004" s="9"/>
      <c r="C1004" s="63"/>
      <c r="D1004" s="279"/>
      <c r="E1004" s="26"/>
      <c r="F1004" s="9"/>
      <c r="G1004" s="9"/>
      <c r="H1004" s="661"/>
      <c r="I1004" s="662"/>
    </row>
    <row r="1005" spans="1:10" ht="15" customHeight="1">
      <c r="A1005" s="46"/>
      <c r="B1005" s="10"/>
      <c r="C1005" s="65"/>
      <c r="D1005" s="278"/>
      <c r="E1005" s="28"/>
      <c r="F1005" s="10"/>
      <c r="G1005" s="10"/>
      <c r="H1005" s="659"/>
      <c r="I1005" s="660"/>
      <c r="J1005" s="6"/>
    </row>
    <row r="1006" spans="1:10" ht="15" customHeight="1">
      <c r="A1006" s="45"/>
      <c r="B1006" s="9"/>
      <c r="C1006" s="63"/>
      <c r="D1006" s="279"/>
      <c r="E1006" s="26"/>
      <c r="F1006" s="9"/>
      <c r="G1006" s="9"/>
      <c r="H1006" s="661"/>
      <c r="I1006" s="662"/>
    </row>
    <row r="1007" spans="1:10" ht="15" customHeight="1">
      <c r="A1007" s="46"/>
      <c r="B1007" s="10"/>
      <c r="C1007" s="65"/>
      <c r="D1007" s="278"/>
      <c r="E1007" s="28"/>
      <c r="F1007" s="10"/>
      <c r="G1007" s="10"/>
      <c r="H1007" s="659"/>
      <c r="I1007" s="660"/>
      <c r="J1007" s="6"/>
    </row>
    <row r="1008" spans="1:10" ht="15" customHeight="1">
      <c r="A1008" s="62"/>
      <c r="B1008" s="9"/>
      <c r="C1008" s="63"/>
      <c r="D1008" s="279"/>
      <c r="E1008" s="26"/>
      <c r="F1008" s="9"/>
      <c r="G1008" s="9"/>
      <c r="H1008" s="661"/>
      <c r="I1008" s="662"/>
    </row>
    <row r="1009" spans="1:10" ht="15" customHeight="1">
      <c r="A1009" s="46"/>
      <c r="B1009" s="10"/>
      <c r="C1009" s="65"/>
      <c r="D1009" s="278"/>
      <c r="E1009" s="28"/>
      <c r="F1009" s="10"/>
      <c r="G1009" s="10"/>
      <c r="H1009" s="659"/>
      <c r="I1009" s="660"/>
      <c r="J1009" s="6"/>
    </row>
    <row r="1010" spans="1:10" ht="15" customHeight="1">
      <c r="A1010" s="62"/>
      <c r="B1010" s="9"/>
      <c r="C1010" s="63"/>
      <c r="D1010" s="279"/>
      <c r="E1010" s="26"/>
      <c r="F1010" s="9"/>
      <c r="G1010" s="9"/>
      <c r="H1010" s="661"/>
      <c r="I1010" s="662"/>
    </row>
    <row r="1011" spans="1:10" ht="15" customHeight="1">
      <c r="A1011" s="46"/>
      <c r="B1011" s="10"/>
      <c r="C1011" s="65"/>
      <c r="D1011" s="278"/>
      <c r="E1011" s="28"/>
      <c r="F1011" s="10"/>
      <c r="G1011" s="10"/>
      <c r="H1011" s="659"/>
      <c r="I1011" s="660"/>
    </row>
    <row r="1012" spans="1:10" ht="15" customHeight="1">
      <c r="A1012" s="45"/>
      <c r="B1012" s="9"/>
      <c r="C1012" s="63"/>
      <c r="D1012" s="279"/>
      <c r="E1012" s="26"/>
      <c r="F1012" s="9"/>
      <c r="G1012" s="9"/>
      <c r="H1012" s="661"/>
      <c r="I1012" s="662"/>
    </row>
    <row r="1013" spans="1:10" ht="15" customHeight="1">
      <c r="A1013" s="45"/>
      <c r="B1013" s="10"/>
      <c r="C1013" s="65"/>
      <c r="D1013" s="278"/>
      <c r="E1013" s="28"/>
      <c r="F1013" s="10"/>
      <c r="G1013" s="10"/>
      <c r="H1013" s="659"/>
      <c r="I1013" s="660"/>
    </row>
    <row r="1014" spans="1:10" ht="15" customHeight="1">
      <c r="A1014" s="62"/>
      <c r="B1014" s="9"/>
      <c r="C1014" s="63"/>
      <c r="D1014" s="279"/>
      <c r="E1014" s="26"/>
      <c r="F1014" s="9"/>
      <c r="G1014" s="9"/>
      <c r="H1014" s="661"/>
      <c r="I1014" s="662"/>
    </row>
    <row r="1015" spans="1:10" ht="15" customHeight="1">
      <c r="A1015" s="46"/>
      <c r="B1015" s="10"/>
      <c r="C1015" s="65"/>
      <c r="D1015" s="278"/>
      <c r="E1015" s="28"/>
      <c r="F1015" s="10"/>
      <c r="G1015" s="10"/>
      <c r="H1015" s="659"/>
      <c r="I1015" s="660"/>
    </row>
    <row r="1016" spans="1:10" ht="15" customHeight="1">
      <c r="A1016" s="62"/>
      <c r="B1016" s="9"/>
      <c r="C1016" s="63"/>
      <c r="D1016" s="279"/>
      <c r="E1016" s="26"/>
      <c r="F1016" s="9"/>
      <c r="G1016" s="9"/>
      <c r="H1016" s="661"/>
      <c r="I1016" s="662"/>
    </row>
    <row r="1017" spans="1:10" ht="15" customHeight="1">
      <c r="A1017" s="46"/>
      <c r="B1017" s="10"/>
      <c r="C1017" s="65"/>
      <c r="D1017" s="278"/>
      <c r="E1017" s="28"/>
      <c r="F1017" s="10"/>
      <c r="G1017" s="10"/>
      <c r="H1017" s="659"/>
      <c r="I1017" s="660"/>
    </row>
    <row r="1018" spans="1:10" ht="15" customHeight="1">
      <c r="A1018" s="62"/>
      <c r="B1018" s="9"/>
      <c r="C1018" s="63"/>
      <c r="D1018" s="279"/>
      <c r="E1018" s="26"/>
      <c r="F1018" s="9"/>
      <c r="G1018" s="9"/>
      <c r="H1018" s="661"/>
      <c r="I1018" s="662"/>
    </row>
    <row r="1019" spans="1:10" ht="15" customHeight="1">
      <c r="A1019" s="48"/>
      <c r="B1019" s="10"/>
      <c r="C1019" s="65"/>
      <c r="D1019" s="278"/>
      <c r="E1019" s="28"/>
      <c r="F1019" s="10"/>
      <c r="G1019" s="10"/>
      <c r="H1019" s="659"/>
      <c r="I1019" s="660"/>
    </row>
    <row r="1020" spans="1:10" ht="15" customHeight="1">
      <c r="A1020" s="45"/>
      <c r="B1020" s="9"/>
      <c r="C1020" s="63"/>
      <c r="D1020" s="279"/>
      <c r="E1020" s="26"/>
      <c r="F1020" s="9"/>
      <c r="G1020" s="9"/>
      <c r="H1020" s="661"/>
      <c r="I1020" s="662"/>
    </row>
    <row r="1021" spans="1:10" ht="15" customHeight="1">
      <c r="A1021" s="45"/>
      <c r="B1021" s="10"/>
      <c r="C1021" s="65"/>
      <c r="D1021" s="278"/>
      <c r="E1021" s="28"/>
      <c r="F1021" s="10"/>
      <c r="G1021" s="10"/>
      <c r="H1021" s="659"/>
      <c r="I1021" s="660"/>
    </row>
    <row r="1022" spans="1:10" ht="15" customHeight="1">
      <c r="A1022" s="62"/>
      <c r="B1022" s="9"/>
      <c r="C1022" s="25"/>
      <c r="D1022" s="279"/>
      <c r="E1022" s="21"/>
      <c r="F1022" s="66"/>
      <c r="G1022" s="67"/>
      <c r="H1022" s="661"/>
      <c r="I1022" s="662"/>
    </row>
    <row r="1023" spans="1:10" ht="15" customHeight="1">
      <c r="A1023" s="46"/>
      <c r="B1023" s="28"/>
      <c r="C1023" s="44"/>
      <c r="D1023" s="280"/>
      <c r="E1023" s="17"/>
      <c r="F1023" s="10"/>
      <c r="G1023" s="76"/>
      <c r="H1023" s="659"/>
      <c r="I1023" s="660"/>
    </row>
    <row r="1024" spans="1:10" ht="15" customHeight="1">
      <c r="A1024" s="62"/>
      <c r="B1024" s="9"/>
      <c r="C1024" s="25"/>
      <c r="D1024" s="279"/>
      <c r="E1024" s="21"/>
      <c r="F1024" s="66"/>
      <c r="G1024" s="67"/>
      <c r="H1024" s="661"/>
      <c r="I1024" s="662"/>
    </row>
    <row r="1025" spans="1:10" ht="15" customHeight="1">
      <c r="A1025" s="68"/>
      <c r="B1025" s="35"/>
      <c r="C1025" s="69"/>
      <c r="D1025" s="281"/>
      <c r="E1025" s="19"/>
      <c r="F1025" s="14"/>
      <c r="G1025" s="70"/>
      <c r="H1025" s="663"/>
      <c r="I1025" s="664"/>
    </row>
    <row r="1026" spans="1:10" ht="30" customHeight="1">
      <c r="A1026" s="54" t="s">
        <v>0</v>
      </c>
      <c r="B1026" s="55" t="s">
        <v>1</v>
      </c>
      <c r="C1026" s="55" t="s">
        <v>2</v>
      </c>
      <c r="D1026" s="276" t="s">
        <v>3</v>
      </c>
      <c r="E1026" s="55" t="s">
        <v>4</v>
      </c>
      <c r="F1026" s="55" t="s">
        <v>5</v>
      </c>
      <c r="G1026" s="55" t="s">
        <v>6</v>
      </c>
      <c r="H1026" s="665" t="s">
        <v>14</v>
      </c>
      <c r="I1026" s="666"/>
      <c r="J1026" s="7"/>
    </row>
    <row r="1027" spans="1:10" ht="15" customHeight="1">
      <c r="A1027" s="56"/>
      <c r="B1027" s="57"/>
      <c r="C1027" s="58"/>
      <c r="D1027" s="277"/>
      <c r="E1027" s="59"/>
      <c r="F1027" s="57"/>
      <c r="G1027" s="9"/>
      <c r="H1027" s="687"/>
      <c r="I1027" s="688"/>
    </row>
    <row r="1028" spans="1:10" ht="15" customHeight="1">
      <c r="A1028" s="60">
        <v>16</v>
      </c>
      <c r="B1028" s="61" t="s">
        <v>20</v>
      </c>
      <c r="C1028" s="31"/>
      <c r="D1028" s="278"/>
      <c r="E1028" s="32"/>
      <c r="F1028" s="24"/>
      <c r="G1028" s="10"/>
      <c r="H1028" s="659"/>
      <c r="I1028" s="660"/>
    </row>
    <row r="1029" spans="1:10" ht="15" customHeight="1">
      <c r="A1029" s="62"/>
      <c r="B1029" s="9"/>
      <c r="C1029" s="25"/>
      <c r="D1029" s="279"/>
      <c r="E1029" s="26"/>
      <c r="F1029" s="9"/>
      <c r="G1029" s="9"/>
      <c r="H1029" s="661"/>
      <c r="I1029" s="662"/>
    </row>
    <row r="1030" spans="1:10" ht="15" customHeight="1">
      <c r="A1030" s="46"/>
      <c r="B1030" s="10"/>
      <c r="C1030" s="44"/>
      <c r="D1030" s="280"/>
      <c r="E1030" s="28"/>
      <c r="F1030" s="10"/>
      <c r="G1030" s="10"/>
      <c r="H1030" s="659"/>
      <c r="I1030" s="660"/>
      <c r="J1030" s="6"/>
    </row>
    <row r="1031" spans="1:10" ht="15" customHeight="1">
      <c r="A1031" s="45"/>
      <c r="B1031" s="24"/>
      <c r="C1031" s="31"/>
      <c r="D1031" s="278"/>
      <c r="E1031" s="32"/>
      <c r="F1031" s="8"/>
      <c r="G1031" s="9"/>
      <c r="H1031" s="661"/>
      <c r="I1031" s="662"/>
    </row>
    <row r="1032" spans="1:10" ht="15" customHeight="1">
      <c r="A1032" s="48"/>
      <c r="B1032" s="10"/>
      <c r="C1032" s="44"/>
      <c r="D1032" s="280"/>
      <c r="E1032" s="28"/>
      <c r="F1032" s="10"/>
      <c r="G1032" s="10"/>
      <c r="H1032" s="659"/>
      <c r="I1032" s="660"/>
      <c r="J1032" s="6"/>
    </row>
    <row r="1033" spans="1:10" ht="15" customHeight="1">
      <c r="A1033" s="62"/>
      <c r="B1033" s="24"/>
      <c r="C1033" s="31"/>
      <c r="D1033" s="278"/>
      <c r="E1033" s="32"/>
      <c r="F1033" s="8"/>
      <c r="G1033" s="9"/>
      <c r="H1033" s="661"/>
      <c r="I1033" s="662"/>
    </row>
    <row r="1034" spans="1:10" ht="15" customHeight="1">
      <c r="A1034" s="48"/>
      <c r="B1034" s="10"/>
      <c r="C1034" s="27"/>
      <c r="D1034" s="280"/>
      <c r="E1034" s="28"/>
      <c r="F1034" s="10"/>
      <c r="G1034" s="10"/>
      <c r="H1034" s="659"/>
      <c r="I1034" s="660"/>
      <c r="J1034" s="6"/>
    </row>
    <row r="1035" spans="1:10" ht="15" customHeight="1">
      <c r="A1035" s="62"/>
      <c r="B1035" s="24"/>
      <c r="C1035" s="25"/>
      <c r="D1035" s="279"/>
      <c r="E1035" s="26"/>
      <c r="F1035" s="8"/>
      <c r="G1035" s="9"/>
      <c r="H1035" s="661"/>
      <c r="I1035" s="662"/>
    </row>
    <row r="1036" spans="1:10" ht="15" customHeight="1">
      <c r="A1036" s="46"/>
      <c r="B1036" s="10"/>
      <c r="C1036" s="27"/>
      <c r="D1036" s="280"/>
      <c r="E1036" s="28"/>
      <c r="F1036" s="10"/>
      <c r="G1036" s="10"/>
      <c r="H1036" s="659"/>
      <c r="I1036" s="660"/>
    </row>
    <row r="1037" spans="1:10" ht="15" customHeight="1">
      <c r="A1037" s="45"/>
      <c r="B1037" s="9"/>
      <c r="C1037" s="25"/>
      <c r="D1037" s="279"/>
      <c r="E1037" s="26"/>
      <c r="F1037" s="8"/>
      <c r="G1037" s="9"/>
      <c r="H1037" s="661"/>
      <c r="I1037" s="662"/>
    </row>
    <row r="1038" spans="1:10" ht="15" customHeight="1">
      <c r="A1038" s="45"/>
      <c r="B1038" s="10"/>
      <c r="C1038" s="27"/>
      <c r="D1038" s="280"/>
      <c r="E1038" s="28"/>
      <c r="F1038" s="10"/>
      <c r="G1038" s="10"/>
      <c r="H1038" s="659"/>
      <c r="I1038" s="660"/>
    </row>
    <row r="1039" spans="1:10" ht="15" customHeight="1">
      <c r="A1039" s="62"/>
      <c r="B1039" s="9"/>
      <c r="C1039" s="25"/>
      <c r="D1039" s="279"/>
      <c r="E1039" s="26"/>
      <c r="F1039" s="8"/>
      <c r="G1039" s="9"/>
      <c r="H1039" s="661"/>
      <c r="I1039" s="662"/>
    </row>
    <row r="1040" spans="1:10" ht="15" customHeight="1">
      <c r="A1040" s="46"/>
      <c r="B1040" s="10"/>
      <c r="C1040" s="29"/>
      <c r="D1040" s="282"/>
      <c r="E1040" s="30"/>
      <c r="F1040" s="11"/>
      <c r="G1040" s="10"/>
      <c r="H1040" s="659"/>
      <c r="I1040" s="660"/>
    </row>
    <row r="1041" spans="1:9" ht="15" customHeight="1">
      <c r="A1041" s="62"/>
      <c r="B1041" s="9"/>
      <c r="C1041" s="31"/>
      <c r="D1041" s="279"/>
      <c r="E1041" s="32"/>
      <c r="F1041" s="8"/>
      <c r="G1041" s="9"/>
      <c r="H1041" s="661"/>
      <c r="I1041" s="662"/>
    </row>
    <row r="1042" spans="1:9" ht="15" customHeight="1">
      <c r="A1042" s="48"/>
      <c r="B1042" s="11"/>
      <c r="C1042" s="29"/>
      <c r="D1042" s="282"/>
      <c r="E1042" s="30"/>
      <c r="F1042" s="11"/>
      <c r="G1042" s="11"/>
      <c r="H1042" s="659"/>
      <c r="I1042" s="660"/>
    </row>
    <row r="1043" spans="1:9" ht="15" customHeight="1">
      <c r="A1043" s="62"/>
      <c r="B1043" s="24"/>
      <c r="C1043" s="25"/>
      <c r="D1043" s="279"/>
      <c r="E1043" s="26"/>
      <c r="F1043" s="8"/>
      <c r="G1043" s="9"/>
      <c r="H1043" s="661"/>
      <c r="I1043" s="662"/>
    </row>
    <row r="1044" spans="1:9" ht="15" customHeight="1">
      <c r="A1044" s="48"/>
      <c r="B1044" s="10"/>
      <c r="C1044" s="31"/>
      <c r="D1044" s="278"/>
      <c r="E1044" s="28"/>
      <c r="F1044" s="24"/>
      <c r="G1044" s="10"/>
      <c r="H1044" s="659"/>
      <c r="I1044" s="660"/>
    </row>
    <row r="1045" spans="1:9" ht="15" customHeight="1">
      <c r="A1045" s="47"/>
      <c r="B1045" s="9"/>
      <c r="C1045" s="25"/>
      <c r="D1045" s="279"/>
      <c r="E1045" s="26"/>
      <c r="F1045" s="9"/>
      <c r="G1045" s="9"/>
      <c r="H1045" s="661"/>
      <c r="I1045" s="662"/>
    </row>
    <row r="1046" spans="1:9" ht="15" customHeight="1">
      <c r="A1046" s="48"/>
      <c r="B1046" s="24"/>
      <c r="C1046" s="44"/>
      <c r="D1046" s="280"/>
      <c r="E1046" s="28"/>
      <c r="F1046" s="10"/>
      <c r="G1046" s="10"/>
      <c r="H1046" s="659"/>
      <c r="I1046" s="660"/>
    </row>
    <row r="1047" spans="1:9" ht="15" customHeight="1">
      <c r="A1047" s="62"/>
      <c r="B1047" s="9"/>
      <c r="C1047" s="25"/>
      <c r="D1047" s="279"/>
      <c r="E1047" s="26"/>
      <c r="F1047" s="9"/>
      <c r="G1047" s="9"/>
      <c r="H1047" s="661"/>
      <c r="I1047" s="662"/>
    </row>
    <row r="1048" spans="1:9" ht="15" customHeight="1">
      <c r="A1048" s="46"/>
      <c r="B1048" s="24"/>
      <c r="C1048" s="44"/>
      <c r="D1048" s="280"/>
      <c r="E1048" s="28"/>
      <c r="F1048" s="10"/>
      <c r="G1048" s="10"/>
      <c r="H1048" s="659"/>
      <c r="I1048" s="660"/>
    </row>
    <row r="1049" spans="1:9" ht="15" customHeight="1">
      <c r="A1049" s="62"/>
      <c r="B1049" s="9"/>
      <c r="C1049" s="25"/>
      <c r="D1049" s="279"/>
      <c r="E1049" s="26"/>
      <c r="F1049" s="9"/>
      <c r="G1049" s="9"/>
      <c r="H1049" s="661"/>
      <c r="I1049" s="662"/>
    </row>
    <row r="1050" spans="1:9" ht="15" customHeight="1">
      <c r="A1050" s="46"/>
      <c r="B1050" s="10"/>
      <c r="C1050" s="39"/>
      <c r="D1050" s="280"/>
      <c r="E1050" s="28"/>
      <c r="F1050" s="10"/>
      <c r="G1050" s="10"/>
      <c r="H1050" s="659"/>
      <c r="I1050" s="660"/>
    </row>
    <row r="1051" spans="1:9" ht="15" customHeight="1">
      <c r="A1051" s="62"/>
      <c r="B1051" s="42"/>
      <c r="C1051" s="43"/>
      <c r="D1051" s="278"/>
      <c r="E1051" s="32"/>
      <c r="F1051" s="24"/>
      <c r="G1051" s="24"/>
      <c r="H1051" s="661"/>
      <c r="I1051" s="662"/>
    </row>
    <row r="1052" spans="1:9" ht="15" customHeight="1">
      <c r="A1052" s="46"/>
      <c r="B1052" s="24"/>
      <c r="C1052" s="44"/>
      <c r="D1052" s="278"/>
      <c r="E1052" s="28"/>
      <c r="F1052" s="10"/>
      <c r="G1052" s="10"/>
      <c r="H1052" s="659"/>
      <c r="I1052" s="660"/>
    </row>
    <row r="1053" spans="1:9" ht="15" customHeight="1">
      <c r="A1053" s="45"/>
      <c r="B1053" s="9"/>
      <c r="C1053" s="63"/>
      <c r="D1053" s="279"/>
      <c r="E1053" s="26"/>
      <c r="F1053" s="9"/>
      <c r="G1053" s="9"/>
      <c r="H1053" s="661"/>
      <c r="I1053" s="662"/>
    </row>
    <row r="1054" spans="1:9" ht="15" customHeight="1">
      <c r="A1054" s="45"/>
      <c r="B1054" s="10"/>
      <c r="C1054" s="65"/>
      <c r="D1054" s="278"/>
      <c r="E1054" s="28"/>
      <c r="F1054" s="10"/>
      <c r="G1054" s="10"/>
      <c r="H1054" s="659"/>
      <c r="I1054" s="660"/>
    </row>
    <row r="1055" spans="1:9" ht="15" customHeight="1">
      <c r="A1055" s="62"/>
      <c r="B1055" s="9"/>
      <c r="C1055" s="25"/>
      <c r="D1055" s="279"/>
      <c r="E1055" s="21"/>
      <c r="F1055" s="66"/>
      <c r="G1055" s="67"/>
      <c r="H1055" s="661"/>
      <c r="I1055" s="662"/>
    </row>
    <row r="1056" spans="1:9" ht="15" customHeight="1">
      <c r="A1056" s="46"/>
      <c r="B1056" s="28"/>
      <c r="C1056" s="44"/>
      <c r="D1056" s="280"/>
      <c r="E1056" s="17"/>
      <c r="F1056" s="10"/>
      <c r="G1056" s="76"/>
      <c r="H1056" s="659"/>
      <c r="I1056" s="660"/>
    </row>
    <row r="1057" spans="1:10" ht="15" customHeight="1">
      <c r="A1057" s="62"/>
      <c r="B1057" s="9"/>
      <c r="C1057" s="25"/>
      <c r="D1057" s="279"/>
      <c r="E1057" s="21"/>
      <c r="F1057" s="66"/>
      <c r="G1057" s="67"/>
      <c r="H1057" s="661"/>
      <c r="I1057" s="662"/>
    </row>
    <row r="1058" spans="1:10" ht="15" customHeight="1">
      <c r="A1058" s="68"/>
      <c r="B1058" s="35"/>
      <c r="C1058" s="69"/>
      <c r="D1058" s="281"/>
      <c r="E1058" s="19"/>
      <c r="F1058" s="14"/>
      <c r="G1058" s="70"/>
      <c r="H1058" s="663"/>
      <c r="I1058" s="664"/>
    </row>
    <row r="1059" spans="1:10" ht="30" customHeight="1">
      <c r="A1059" s="54" t="s">
        <v>0</v>
      </c>
      <c r="B1059" s="55" t="s">
        <v>1</v>
      </c>
      <c r="C1059" s="55" t="s">
        <v>2</v>
      </c>
      <c r="D1059" s="276" t="s">
        <v>3</v>
      </c>
      <c r="E1059" s="55" t="s">
        <v>4</v>
      </c>
      <c r="F1059" s="55" t="s">
        <v>5</v>
      </c>
      <c r="G1059" s="55" t="s">
        <v>6</v>
      </c>
      <c r="H1059" s="665" t="s">
        <v>14</v>
      </c>
      <c r="I1059" s="666"/>
      <c r="J1059" s="7"/>
    </row>
    <row r="1060" spans="1:10" ht="15" customHeight="1">
      <c r="A1060" s="56"/>
      <c r="B1060" s="57"/>
      <c r="C1060" s="58"/>
      <c r="D1060" s="277"/>
      <c r="E1060" s="59"/>
      <c r="F1060" s="57"/>
      <c r="G1060" s="9"/>
      <c r="H1060" s="687"/>
      <c r="I1060" s="688"/>
    </row>
    <row r="1061" spans="1:10" ht="15" customHeight="1">
      <c r="A1061" s="48"/>
      <c r="B1061" s="61"/>
      <c r="C1061" s="31"/>
      <c r="D1061" s="278"/>
      <c r="E1061" s="32"/>
      <c r="F1061" s="24"/>
      <c r="G1061" s="10"/>
      <c r="H1061" s="659"/>
      <c r="I1061" s="660"/>
    </row>
    <row r="1062" spans="1:10" ht="15" customHeight="1">
      <c r="A1062" s="62"/>
      <c r="B1062" s="9"/>
      <c r="C1062" s="25"/>
      <c r="D1062" s="279"/>
      <c r="E1062" s="26"/>
      <c r="F1062" s="9"/>
      <c r="G1062" s="9"/>
      <c r="H1062" s="661"/>
      <c r="I1062" s="662"/>
    </row>
    <row r="1063" spans="1:10" ht="15" customHeight="1">
      <c r="A1063" s="46"/>
      <c r="B1063" s="10"/>
      <c r="C1063" s="44"/>
      <c r="D1063" s="280"/>
      <c r="E1063" s="28"/>
      <c r="F1063" s="10"/>
      <c r="G1063" s="10"/>
      <c r="H1063" s="659"/>
      <c r="I1063" s="660"/>
      <c r="J1063" s="6"/>
    </row>
    <row r="1064" spans="1:10" ht="15" customHeight="1">
      <c r="A1064" s="45"/>
      <c r="B1064" s="24"/>
      <c r="C1064" s="31"/>
      <c r="D1064" s="278"/>
      <c r="E1064" s="32"/>
      <c r="F1064" s="8"/>
      <c r="G1064" s="9"/>
      <c r="H1064" s="657"/>
      <c r="I1064" s="658"/>
    </row>
    <row r="1065" spans="1:10" ht="15" customHeight="1">
      <c r="A1065" s="46"/>
      <c r="B1065" s="10"/>
      <c r="C1065" s="44"/>
      <c r="D1065" s="280"/>
      <c r="E1065" s="28"/>
      <c r="F1065" s="10"/>
      <c r="G1065" s="10"/>
      <c r="H1065" s="659"/>
      <c r="I1065" s="660"/>
      <c r="J1065" s="6"/>
    </row>
    <row r="1066" spans="1:10" ht="15" customHeight="1">
      <c r="A1066" s="62"/>
      <c r="B1066" s="24"/>
      <c r="C1066" s="31"/>
      <c r="D1066" s="278"/>
      <c r="E1066" s="32"/>
      <c r="F1066" s="8"/>
      <c r="G1066" s="9"/>
      <c r="H1066" s="657"/>
      <c r="I1066" s="658"/>
    </row>
    <row r="1067" spans="1:10" ht="15" customHeight="1">
      <c r="A1067" s="46"/>
      <c r="B1067" s="10"/>
      <c r="C1067" s="27"/>
      <c r="D1067" s="280"/>
      <c r="E1067" s="28"/>
      <c r="F1067" s="10"/>
      <c r="G1067" s="10"/>
      <c r="H1067" s="659"/>
      <c r="I1067" s="660"/>
      <c r="J1067" s="6"/>
    </row>
    <row r="1068" spans="1:10" ht="15" customHeight="1">
      <c r="A1068" s="62"/>
      <c r="B1068" s="24"/>
      <c r="C1068" s="25"/>
      <c r="D1068" s="279"/>
      <c r="E1068" s="26"/>
      <c r="F1068" s="8"/>
      <c r="G1068" s="9"/>
      <c r="H1068" s="657"/>
      <c r="I1068" s="658"/>
    </row>
    <row r="1069" spans="1:10" ht="15" customHeight="1">
      <c r="A1069" s="46"/>
      <c r="B1069" s="10"/>
      <c r="C1069" s="27"/>
      <c r="D1069" s="280"/>
      <c r="E1069" s="28"/>
      <c r="F1069" s="10"/>
      <c r="G1069" s="10"/>
      <c r="H1069" s="659"/>
      <c r="I1069" s="660"/>
    </row>
    <row r="1070" spans="1:10" ht="15" customHeight="1">
      <c r="A1070" s="45"/>
      <c r="B1070" s="9"/>
      <c r="C1070" s="25"/>
      <c r="D1070" s="279"/>
      <c r="E1070" s="26"/>
      <c r="F1070" s="8"/>
      <c r="G1070" s="9"/>
      <c r="H1070" s="657"/>
      <c r="I1070" s="658"/>
    </row>
    <row r="1071" spans="1:10" ht="15" customHeight="1">
      <c r="A1071" s="45"/>
      <c r="B1071" s="10"/>
      <c r="C1071" s="27"/>
      <c r="D1071" s="280"/>
      <c r="E1071" s="28"/>
      <c r="F1071" s="10"/>
      <c r="G1071" s="10"/>
      <c r="H1071" s="659"/>
      <c r="I1071" s="660"/>
    </row>
    <row r="1072" spans="1:10" ht="15" customHeight="1">
      <c r="A1072" s="62"/>
      <c r="B1072" s="9"/>
      <c r="C1072" s="25"/>
      <c r="D1072" s="279"/>
      <c r="E1072" s="26"/>
      <c r="F1072" s="8"/>
      <c r="G1072" s="9"/>
      <c r="H1072" s="657"/>
      <c r="I1072" s="658"/>
    </row>
    <row r="1073" spans="1:9" ht="15" customHeight="1">
      <c r="A1073" s="46"/>
      <c r="B1073" s="10"/>
      <c r="C1073" s="29"/>
      <c r="D1073" s="282"/>
      <c r="E1073" s="30"/>
      <c r="F1073" s="11"/>
      <c r="G1073" s="10"/>
      <c r="H1073" s="659"/>
      <c r="I1073" s="660"/>
    </row>
    <row r="1074" spans="1:9" ht="15" customHeight="1">
      <c r="A1074" s="62"/>
      <c r="B1074" s="9"/>
      <c r="C1074" s="31"/>
      <c r="D1074" s="279"/>
      <c r="E1074" s="32"/>
      <c r="F1074" s="8"/>
      <c r="G1074" s="9"/>
      <c r="H1074" s="657"/>
      <c r="I1074" s="658"/>
    </row>
    <row r="1075" spans="1:9" ht="15" customHeight="1">
      <c r="A1075" s="48"/>
      <c r="B1075" s="11"/>
      <c r="C1075" s="29"/>
      <c r="D1075" s="282"/>
      <c r="E1075" s="30"/>
      <c r="F1075" s="11"/>
      <c r="G1075" s="10"/>
      <c r="H1075" s="659"/>
      <c r="I1075" s="660"/>
    </row>
    <row r="1076" spans="1:9" ht="15" customHeight="1">
      <c r="A1076" s="62"/>
      <c r="B1076" s="24"/>
      <c r="C1076" s="25"/>
      <c r="D1076" s="279"/>
      <c r="E1076" s="26"/>
      <c r="F1076" s="8"/>
      <c r="G1076" s="9"/>
      <c r="H1076" s="657"/>
      <c r="I1076" s="658"/>
    </row>
    <row r="1077" spans="1:9" ht="15" customHeight="1">
      <c r="A1077" s="48"/>
      <c r="B1077" s="10"/>
      <c r="C1077" s="31"/>
      <c r="D1077" s="278"/>
      <c r="E1077" s="28"/>
      <c r="F1077" s="24"/>
      <c r="G1077" s="10"/>
      <c r="H1077" s="659"/>
      <c r="I1077" s="660"/>
    </row>
    <row r="1078" spans="1:9" ht="15" customHeight="1">
      <c r="A1078" s="47"/>
      <c r="B1078" s="9"/>
      <c r="C1078" s="25"/>
      <c r="D1078" s="279"/>
      <c r="E1078" s="26"/>
      <c r="F1078" s="9"/>
      <c r="G1078" s="9"/>
      <c r="H1078" s="657"/>
      <c r="I1078" s="658"/>
    </row>
    <row r="1079" spans="1:9" ht="15" customHeight="1">
      <c r="A1079" s="48"/>
      <c r="B1079" s="24"/>
      <c r="C1079" s="44"/>
      <c r="D1079" s="280"/>
      <c r="E1079" s="28"/>
      <c r="F1079" s="10"/>
      <c r="G1079" s="10"/>
      <c r="H1079" s="659"/>
      <c r="I1079" s="660"/>
    </row>
    <row r="1080" spans="1:9" ht="15" customHeight="1">
      <c r="A1080" s="62"/>
      <c r="B1080" s="9"/>
      <c r="C1080" s="25"/>
      <c r="D1080" s="279"/>
      <c r="E1080" s="26"/>
      <c r="F1080" s="9"/>
      <c r="G1080" s="9"/>
      <c r="H1080" s="657"/>
      <c r="I1080" s="658"/>
    </row>
    <row r="1081" spans="1:9" ht="15" customHeight="1">
      <c r="A1081" s="46"/>
      <c r="B1081" s="24"/>
      <c r="C1081" s="44"/>
      <c r="D1081" s="280"/>
      <c r="E1081" s="28"/>
      <c r="F1081" s="10"/>
      <c r="G1081" s="10"/>
      <c r="H1081" s="659"/>
      <c r="I1081" s="660"/>
    </row>
    <row r="1082" spans="1:9" ht="15" customHeight="1">
      <c r="A1082" s="62"/>
      <c r="B1082" s="9"/>
      <c r="C1082" s="25"/>
      <c r="D1082" s="279"/>
      <c r="E1082" s="26"/>
      <c r="F1082" s="9"/>
      <c r="G1082" s="9"/>
      <c r="H1082" s="657"/>
      <c r="I1082" s="658"/>
    </row>
    <row r="1083" spans="1:9" ht="15" customHeight="1">
      <c r="A1083" s="46"/>
      <c r="B1083" s="10"/>
      <c r="C1083" s="39"/>
      <c r="D1083" s="280"/>
      <c r="E1083" s="28"/>
      <c r="F1083" s="10"/>
      <c r="G1083" s="10"/>
      <c r="H1083" s="659"/>
      <c r="I1083" s="660"/>
    </row>
    <row r="1084" spans="1:9" ht="15" customHeight="1">
      <c r="A1084" s="62"/>
      <c r="B1084" s="42"/>
      <c r="C1084" s="43"/>
      <c r="D1084" s="278"/>
      <c r="E1084" s="32"/>
      <c r="F1084" s="24"/>
      <c r="G1084" s="9"/>
      <c r="H1084" s="657"/>
      <c r="I1084" s="658"/>
    </row>
    <row r="1085" spans="1:9" ht="15" customHeight="1">
      <c r="A1085" s="46"/>
      <c r="B1085" s="24"/>
      <c r="C1085" s="44"/>
      <c r="D1085" s="278"/>
      <c r="E1085" s="28"/>
      <c r="F1085" s="10"/>
      <c r="G1085" s="10"/>
      <c r="H1085" s="659"/>
      <c r="I1085" s="660"/>
    </row>
    <row r="1086" spans="1:9" ht="15" customHeight="1">
      <c r="A1086" s="45"/>
      <c r="B1086" s="9"/>
      <c r="C1086" s="63"/>
      <c r="D1086" s="279"/>
      <c r="E1086" s="26"/>
      <c r="F1086" s="9"/>
      <c r="G1086" s="9"/>
      <c r="H1086" s="657"/>
      <c r="I1086" s="658"/>
    </row>
    <row r="1087" spans="1:9" ht="15" customHeight="1">
      <c r="A1087" s="45"/>
      <c r="B1087" s="10"/>
      <c r="C1087" s="65"/>
      <c r="D1087" s="278"/>
      <c r="E1087" s="28"/>
      <c r="F1087" s="10"/>
      <c r="G1087" s="10"/>
      <c r="H1087" s="659"/>
      <c r="I1087" s="660"/>
    </row>
    <row r="1088" spans="1:9" ht="15" customHeight="1">
      <c r="A1088" s="62"/>
      <c r="B1088" s="9"/>
      <c r="C1088" s="25"/>
      <c r="D1088" s="279"/>
      <c r="E1088" s="21"/>
      <c r="F1088" s="66"/>
      <c r="G1088" s="9"/>
      <c r="H1088" s="657"/>
      <c r="I1088" s="658"/>
    </row>
    <row r="1089" spans="1:10" ht="15" customHeight="1">
      <c r="A1089" s="46"/>
      <c r="B1089" s="64"/>
      <c r="C1089" s="44"/>
      <c r="D1089" s="280"/>
      <c r="E1089" s="17"/>
      <c r="F1089" s="10"/>
      <c r="G1089" s="10"/>
      <c r="H1089" s="659"/>
      <c r="I1089" s="660"/>
    </row>
    <row r="1090" spans="1:10" ht="15" customHeight="1">
      <c r="A1090" s="62"/>
      <c r="B1090" s="9"/>
      <c r="C1090" s="25"/>
      <c r="D1090" s="279"/>
      <c r="E1090" s="21"/>
      <c r="F1090" s="66"/>
      <c r="G1090" s="9"/>
      <c r="H1090" s="657"/>
      <c r="I1090" s="658"/>
    </row>
    <row r="1091" spans="1:10" ht="15" customHeight="1">
      <c r="A1091" s="68"/>
      <c r="B1091" s="80"/>
      <c r="C1091" s="69"/>
      <c r="D1091" s="281"/>
      <c r="E1091" s="19"/>
      <c r="F1091" s="14"/>
      <c r="G1091" s="14"/>
      <c r="H1091" s="663"/>
      <c r="I1091" s="664"/>
    </row>
    <row r="1092" spans="1:10" ht="30" customHeight="1">
      <c r="A1092" s="54" t="s">
        <v>0</v>
      </c>
      <c r="B1092" s="55" t="s">
        <v>1</v>
      </c>
      <c r="C1092" s="55" t="s">
        <v>2</v>
      </c>
      <c r="D1092" s="276" t="s">
        <v>3</v>
      </c>
      <c r="E1092" s="55" t="s">
        <v>4</v>
      </c>
      <c r="F1092" s="55" t="s">
        <v>5</v>
      </c>
      <c r="G1092" s="55" t="s">
        <v>6</v>
      </c>
      <c r="H1092" s="665" t="s">
        <v>14</v>
      </c>
      <c r="I1092" s="666"/>
      <c r="J1092" s="7"/>
    </row>
    <row r="1093" spans="1:10" ht="15" customHeight="1">
      <c r="A1093" s="56"/>
      <c r="B1093" s="57"/>
      <c r="C1093" s="58"/>
      <c r="D1093" s="277"/>
      <c r="E1093" s="59"/>
      <c r="F1093" s="57"/>
      <c r="G1093" s="9"/>
      <c r="H1093" s="675"/>
      <c r="I1093" s="676"/>
    </row>
    <row r="1094" spans="1:10" ht="15" customHeight="1">
      <c r="A1094" s="60"/>
      <c r="B1094" s="61"/>
      <c r="C1094" s="31"/>
      <c r="D1094" s="278"/>
      <c r="E1094" s="32"/>
      <c r="F1094" s="24"/>
      <c r="G1094" s="10"/>
      <c r="H1094" s="659"/>
      <c r="I1094" s="660"/>
    </row>
    <row r="1095" spans="1:10" ht="15" customHeight="1">
      <c r="A1095" s="62"/>
      <c r="B1095" s="9"/>
      <c r="C1095" s="25"/>
      <c r="D1095" s="279"/>
      <c r="E1095" s="26"/>
      <c r="F1095" s="9"/>
      <c r="G1095" s="9"/>
      <c r="H1095" s="657"/>
      <c r="I1095" s="658"/>
    </row>
    <row r="1096" spans="1:10" ht="15" customHeight="1">
      <c r="A1096" s="46"/>
      <c r="B1096" s="10"/>
      <c r="C1096" s="44"/>
      <c r="D1096" s="280"/>
      <c r="E1096" s="28"/>
      <c r="F1096" s="10"/>
      <c r="G1096" s="10"/>
      <c r="H1096" s="659"/>
      <c r="I1096" s="660"/>
      <c r="J1096" s="6"/>
    </row>
    <row r="1097" spans="1:10" ht="15" customHeight="1">
      <c r="A1097" s="45"/>
      <c r="B1097" s="24"/>
      <c r="C1097" s="31"/>
      <c r="D1097" s="278"/>
      <c r="E1097" s="32"/>
      <c r="F1097" s="8"/>
      <c r="G1097" s="9"/>
      <c r="H1097" s="657"/>
      <c r="I1097" s="658"/>
    </row>
    <row r="1098" spans="1:10" ht="15" customHeight="1">
      <c r="A1098" s="46"/>
      <c r="B1098" s="10"/>
      <c r="C1098" s="44"/>
      <c r="D1098" s="280"/>
      <c r="E1098" s="28"/>
      <c r="F1098" s="10"/>
      <c r="G1098" s="10"/>
      <c r="H1098" s="659"/>
      <c r="I1098" s="660"/>
      <c r="J1098" s="6"/>
    </row>
    <row r="1099" spans="1:10" ht="15" customHeight="1">
      <c r="A1099" s="62"/>
      <c r="B1099" s="24"/>
      <c r="C1099" s="31"/>
      <c r="D1099" s="278"/>
      <c r="E1099" s="32"/>
      <c r="F1099" s="8"/>
      <c r="G1099" s="9"/>
      <c r="H1099" s="657"/>
      <c r="I1099" s="658"/>
    </row>
    <row r="1100" spans="1:10" ht="15" customHeight="1">
      <c r="A1100" s="46"/>
      <c r="B1100" s="10"/>
      <c r="C1100" s="27"/>
      <c r="D1100" s="280"/>
      <c r="E1100" s="28"/>
      <c r="F1100" s="10"/>
      <c r="G1100" s="10"/>
      <c r="H1100" s="659"/>
      <c r="I1100" s="660"/>
      <c r="J1100" s="6"/>
    </row>
    <row r="1101" spans="1:10" ht="15" customHeight="1">
      <c r="A1101" s="62"/>
      <c r="B1101" s="24"/>
      <c r="C1101" s="25"/>
      <c r="D1101" s="279"/>
      <c r="E1101" s="26"/>
      <c r="F1101" s="8"/>
      <c r="G1101" s="9"/>
      <c r="H1101" s="657"/>
      <c r="I1101" s="658"/>
    </row>
    <row r="1102" spans="1:10" ht="15" customHeight="1">
      <c r="A1102" s="46"/>
      <c r="B1102" s="10"/>
      <c r="C1102" s="27"/>
      <c r="D1102" s="280"/>
      <c r="E1102" s="28"/>
      <c r="F1102" s="10"/>
      <c r="G1102" s="10"/>
      <c r="H1102" s="659"/>
      <c r="I1102" s="660"/>
    </row>
    <row r="1103" spans="1:10" ht="15" customHeight="1">
      <c r="A1103" s="45"/>
      <c r="B1103" s="9"/>
      <c r="C1103" s="25"/>
      <c r="D1103" s="279"/>
      <c r="E1103" s="26"/>
      <c r="F1103" s="8"/>
      <c r="G1103" s="9"/>
      <c r="H1103" s="657"/>
      <c r="I1103" s="658"/>
    </row>
    <row r="1104" spans="1:10" ht="15" customHeight="1">
      <c r="A1104" s="45"/>
      <c r="B1104" s="10"/>
      <c r="C1104" s="27"/>
      <c r="D1104" s="280"/>
      <c r="E1104" s="28"/>
      <c r="F1104" s="10"/>
      <c r="G1104" s="10"/>
      <c r="H1104" s="659"/>
      <c r="I1104" s="660"/>
    </row>
    <row r="1105" spans="1:9" ht="15" customHeight="1">
      <c r="A1105" s="62"/>
      <c r="B1105" s="9"/>
      <c r="C1105" s="25"/>
      <c r="D1105" s="279"/>
      <c r="E1105" s="26"/>
      <c r="F1105" s="8"/>
      <c r="G1105" s="9"/>
      <c r="H1105" s="657"/>
      <c r="I1105" s="658"/>
    </row>
    <row r="1106" spans="1:9" ht="15" customHeight="1">
      <c r="A1106" s="46"/>
      <c r="B1106" s="10"/>
      <c r="C1106" s="29"/>
      <c r="D1106" s="282"/>
      <c r="E1106" s="30"/>
      <c r="F1106" s="11"/>
      <c r="G1106" s="10"/>
      <c r="H1106" s="659"/>
      <c r="I1106" s="660"/>
    </row>
    <row r="1107" spans="1:9" ht="15" customHeight="1">
      <c r="A1107" s="62"/>
      <c r="B1107" s="9"/>
      <c r="C1107" s="31"/>
      <c r="D1107" s="279"/>
      <c r="E1107" s="32"/>
      <c r="F1107" s="8"/>
      <c r="G1107" s="9"/>
      <c r="H1107" s="657"/>
      <c r="I1107" s="658"/>
    </row>
    <row r="1108" spans="1:9" ht="15" customHeight="1">
      <c r="A1108" s="48"/>
      <c r="B1108" s="11"/>
      <c r="C1108" s="29"/>
      <c r="D1108" s="282"/>
      <c r="E1108" s="30"/>
      <c r="F1108" s="11"/>
      <c r="G1108" s="10"/>
      <c r="H1108" s="659"/>
      <c r="I1108" s="660"/>
    </row>
    <row r="1109" spans="1:9" ht="15" customHeight="1">
      <c r="A1109" s="62"/>
      <c r="B1109" s="24"/>
      <c r="C1109" s="25"/>
      <c r="D1109" s="279"/>
      <c r="E1109" s="26"/>
      <c r="F1109" s="8"/>
      <c r="G1109" s="9"/>
      <c r="H1109" s="657"/>
      <c r="I1109" s="658"/>
    </row>
    <row r="1110" spans="1:9" ht="15" customHeight="1">
      <c r="A1110" s="48"/>
      <c r="B1110" s="10"/>
      <c r="C1110" s="31"/>
      <c r="D1110" s="278"/>
      <c r="E1110" s="28"/>
      <c r="F1110" s="24"/>
      <c r="G1110" s="10"/>
      <c r="H1110" s="659"/>
      <c r="I1110" s="660"/>
    </row>
    <row r="1111" spans="1:9" ht="15" customHeight="1">
      <c r="A1111" s="47"/>
      <c r="B1111" s="9"/>
      <c r="C1111" s="25"/>
      <c r="D1111" s="279"/>
      <c r="E1111" s="26"/>
      <c r="F1111" s="9"/>
      <c r="G1111" s="9"/>
      <c r="H1111" s="657"/>
      <c r="I1111" s="658"/>
    </row>
    <row r="1112" spans="1:9" ht="15" customHeight="1">
      <c r="A1112" s="48"/>
      <c r="B1112" s="24"/>
      <c r="C1112" s="44"/>
      <c r="D1112" s="280"/>
      <c r="E1112" s="28"/>
      <c r="F1112" s="10"/>
      <c r="G1112" s="10"/>
      <c r="H1112" s="659"/>
      <c r="I1112" s="660"/>
    </row>
    <row r="1113" spans="1:9" ht="15" customHeight="1">
      <c r="A1113" s="62"/>
      <c r="B1113" s="9"/>
      <c r="C1113" s="25"/>
      <c r="D1113" s="279"/>
      <c r="E1113" s="26"/>
      <c r="F1113" s="9"/>
      <c r="G1113" s="9"/>
      <c r="H1113" s="657"/>
      <c r="I1113" s="658"/>
    </row>
    <row r="1114" spans="1:9" ht="15" customHeight="1">
      <c r="A1114" s="46"/>
      <c r="B1114" s="24"/>
      <c r="C1114" s="44"/>
      <c r="D1114" s="280"/>
      <c r="E1114" s="28"/>
      <c r="F1114" s="10"/>
      <c r="G1114" s="10"/>
      <c r="H1114" s="659"/>
      <c r="I1114" s="660"/>
    </row>
    <row r="1115" spans="1:9" ht="15" customHeight="1">
      <c r="A1115" s="62"/>
      <c r="B1115" s="9"/>
      <c r="C1115" s="25"/>
      <c r="D1115" s="279"/>
      <c r="E1115" s="26"/>
      <c r="F1115" s="9"/>
      <c r="G1115" s="9"/>
      <c r="H1115" s="657"/>
      <c r="I1115" s="658"/>
    </row>
    <row r="1116" spans="1:9" ht="15" customHeight="1">
      <c r="A1116" s="46"/>
      <c r="B1116" s="24"/>
      <c r="C1116" s="44"/>
      <c r="D1116" s="280"/>
      <c r="E1116" s="28"/>
      <c r="F1116" s="10"/>
      <c r="G1116" s="10"/>
      <c r="H1116" s="659"/>
      <c r="I1116" s="660"/>
    </row>
    <row r="1117" spans="1:9" ht="15" customHeight="1">
      <c r="A1117" s="62"/>
      <c r="B1117" s="9"/>
      <c r="C1117" s="25"/>
      <c r="D1117" s="279"/>
      <c r="E1117" s="26"/>
      <c r="F1117" s="9"/>
      <c r="G1117" s="9"/>
      <c r="H1117" s="657"/>
      <c r="I1117" s="658"/>
    </row>
    <row r="1118" spans="1:9" ht="15" customHeight="1">
      <c r="A1118" s="46"/>
      <c r="B1118" s="10"/>
      <c r="C1118" s="39"/>
      <c r="D1118" s="280"/>
      <c r="E1118" s="28"/>
      <c r="F1118" s="10"/>
      <c r="G1118" s="10"/>
      <c r="H1118" s="659"/>
      <c r="I1118" s="660"/>
    </row>
    <row r="1119" spans="1:9" ht="15" customHeight="1">
      <c r="A1119" s="45"/>
      <c r="B1119" s="9"/>
      <c r="C1119" s="63"/>
      <c r="D1119" s="279"/>
      <c r="E1119" s="26"/>
      <c r="F1119" s="9"/>
      <c r="G1119" s="9"/>
      <c r="H1119" s="661"/>
      <c r="I1119" s="662"/>
    </row>
    <row r="1120" spans="1:9" ht="15" customHeight="1">
      <c r="A1120" s="45"/>
      <c r="B1120" s="10"/>
      <c r="C1120" s="65"/>
      <c r="D1120" s="278"/>
      <c r="E1120" s="28"/>
      <c r="F1120" s="10"/>
      <c r="G1120" s="10"/>
      <c r="H1120" s="659"/>
      <c r="I1120" s="660"/>
    </row>
    <row r="1121" spans="1:10" ht="15" customHeight="1">
      <c r="A1121" s="62"/>
      <c r="B1121" s="9"/>
      <c r="C1121" s="25"/>
      <c r="D1121" s="279"/>
      <c r="E1121" s="21"/>
      <c r="F1121" s="66"/>
      <c r="G1121" s="67"/>
      <c r="H1121" s="661"/>
      <c r="I1121" s="662"/>
    </row>
    <row r="1122" spans="1:10" ht="15" customHeight="1">
      <c r="A1122" s="46"/>
      <c r="B1122" s="28"/>
      <c r="C1122" s="44"/>
      <c r="D1122" s="280"/>
      <c r="E1122" s="17"/>
      <c r="F1122" s="10"/>
      <c r="G1122" s="76"/>
      <c r="H1122" s="659"/>
      <c r="I1122" s="660"/>
    </row>
    <row r="1123" spans="1:10" ht="15" customHeight="1">
      <c r="A1123" s="62"/>
      <c r="B1123" s="9"/>
      <c r="C1123" s="25"/>
      <c r="D1123" s="279"/>
      <c r="E1123" s="21"/>
      <c r="F1123" s="66"/>
      <c r="G1123" s="67"/>
      <c r="H1123" s="661"/>
      <c r="I1123" s="662"/>
    </row>
    <row r="1124" spans="1:10" ht="15" customHeight="1">
      <c r="A1124" s="68"/>
      <c r="B1124" s="35"/>
      <c r="C1124" s="69"/>
      <c r="D1124" s="281"/>
      <c r="E1124" s="19"/>
      <c r="F1124" s="14"/>
      <c r="G1124" s="70"/>
      <c r="H1124" s="663"/>
      <c r="I1124" s="664"/>
    </row>
    <row r="1125" spans="1:10" ht="30" customHeight="1">
      <c r="A1125" s="54" t="s">
        <v>0</v>
      </c>
      <c r="B1125" s="55" t="s">
        <v>1</v>
      </c>
      <c r="C1125" s="55" t="s">
        <v>2</v>
      </c>
      <c r="D1125" s="276" t="s">
        <v>3</v>
      </c>
      <c r="E1125" s="55" t="s">
        <v>4</v>
      </c>
      <c r="F1125" s="55" t="s">
        <v>5</v>
      </c>
      <c r="G1125" s="55" t="s">
        <v>6</v>
      </c>
      <c r="H1125" s="665" t="s">
        <v>14</v>
      </c>
      <c r="I1125" s="666"/>
      <c r="J1125" s="7"/>
    </row>
    <row r="1126" spans="1:10" ht="15" customHeight="1">
      <c r="A1126" s="56"/>
      <c r="B1126" s="57"/>
      <c r="C1126" s="58"/>
      <c r="D1126" s="277"/>
      <c r="E1126" s="59"/>
      <c r="F1126" s="57"/>
      <c r="G1126" s="9"/>
      <c r="H1126" s="687"/>
      <c r="I1126" s="688"/>
    </row>
    <row r="1127" spans="1:10" ht="15" customHeight="1">
      <c r="A1127" s="48"/>
      <c r="B1127" s="61"/>
      <c r="C1127" s="31"/>
      <c r="D1127" s="278"/>
      <c r="E1127" s="32"/>
      <c r="F1127" s="24"/>
      <c r="G1127" s="10"/>
      <c r="H1127" s="659"/>
      <c r="I1127" s="660"/>
    </row>
    <row r="1128" spans="1:10" ht="15" customHeight="1">
      <c r="A1128" s="62"/>
      <c r="B1128" s="9"/>
      <c r="C1128" s="25"/>
      <c r="D1128" s="279"/>
      <c r="E1128" s="26"/>
      <c r="F1128" s="9"/>
      <c r="G1128" s="9"/>
      <c r="H1128" s="661"/>
      <c r="I1128" s="662"/>
    </row>
    <row r="1129" spans="1:10" ht="15" customHeight="1">
      <c r="A1129" s="46"/>
      <c r="B1129" s="10"/>
      <c r="C1129" s="44"/>
      <c r="D1129" s="280"/>
      <c r="E1129" s="28"/>
      <c r="F1129" s="10"/>
      <c r="G1129" s="10"/>
      <c r="H1129" s="659"/>
      <c r="I1129" s="660"/>
      <c r="J1129" s="6"/>
    </row>
    <row r="1130" spans="1:10" ht="15" customHeight="1">
      <c r="A1130" s="45"/>
      <c r="B1130" s="24"/>
      <c r="C1130" s="31"/>
      <c r="D1130" s="278"/>
      <c r="E1130" s="32"/>
      <c r="F1130" s="8"/>
      <c r="G1130" s="9"/>
      <c r="H1130" s="657"/>
      <c r="I1130" s="658"/>
    </row>
    <row r="1131" spans="1:10" ht="15" customHeight="1">
      <c r="A1131" s="46"/>
      <c r="B1131" s="10"/>
      <c r="C1131" s="44"/>
      <c r="D1131" s="280"/>
      <c r="E1131" s="28"/>
      <c r="F1131" s="10"/>
      <c r="G1131" s="10"/>
      <c r="H1131" s="659"/>
      <c r="I1131" s="660"/>
      <c r="J1131" s="6"/>
    </row>
    <row r="1132" spans="1:10" ht="15" customHeight="1">
      <c r="A1132" s="62"/>
      <c r="B1132" s="24"/>
      <c r="C1132" s="31"/>
      <c r="D1132" s="278"/>
      <c r="E1132" s="32"/>
      <c r="F1132" s="8"/>
      <c r="G1132" s="9"/>
      <c r="H1132" s="657"/>
      <c r="I1132" s="658"/>
    </row>
    <row r="1133" spans="1:10" ht="15" customHeight="1">
      <c r="A1133" s="46"/>
      <c r="B1133" s="10"/>
      <c r="C1133" s="27"/>
      <c r="D1133" s="280"/>
      <c r="E1133" s="28"/>
      <c r="F1133" s="10"/>
      <c r="G1133" s="10"/>
      <c r="H1133" s="659"/>
      <c r="I1133" s="660"/>
      <c r="J1133" s="6"/>
    </row>
    <row r="1134" spans="1:10" ht="15" customHeight="1">
      <c r="A1134" s="62"/>
      <c r="B1134" s="24"/>
      <c r="C1134" s="25"/>
      <c r="D1134" s="279"/>
      <c r="E1134" s="26"/>
      <c r="F1134" s="8"/>
      <c r="G1134" s="9"/>
      <c r="H1134" s="657"/>
      <c r="I1134" s="658"/>
    </row>
    <row r="1135" spans="1:10" ht="15" customHeight="1">
      <c r="A1135" s="46"/>
      <c r="B1135" s="10"/>
      <c r="C1135" s="27"/>
      <c r="D1135" s="280"/>
      <c r="E1135" s="28"/>
      <c r="F1135" s="10"/>
      <c r="G1135" s="10"/>
      <c r="H1135" s="659"/>
      <c r="I1135" s="660"/>
    </row>
    <row r="1136" spans="1:10" ht="15" customHeight="1">
      <c r="A1136" s="45"/>
      <c r="B1136" s="9"/>
      <c r="C1136" s="25"/>
      <c r="D1136" s="279"/>
      <c r="E1136" s="26"/>
      <c r="F1136" s="8"/>
      <c r="G1136" s="9"/>
      <c r="H1136" s="661"/>
      <c r="I1136" s="662"/>
    </row>
    <row r="1137" spans="1:9" ht="15" customHeight="1">
      <c r="A1137" s="45"/>
      <c r="B1137" s="10"/>
      <c r="C1137" s="27"/>
      <c r="D1137" s="280"/>
      <c r="E1137" s="28"/>
      <c r="F1137" s="10"/>
      <c r="G1137" s="10"/>
      <c r="H1137" s="659"/>
      <c r="I1137" s="660"/>
    </row>
    <row r="1138" spans="1:9" ht="15" customHeight="1">
      <c r="A1138" s="62"/>
      <c r="B1138" s="9"/>
      <c r="C1138" s="25"/>
      <c r="D1138" s="279"/>
      <c r="E1138" s="26"/>
      <c r="F1138" s="8"/>
      <c r="G1138" s="9"/>
      <c r="H1138" s="661"/>
      <c r="I1138" s="662"/>
    </row>
    <row r="1139" spans="1:9" ht="15" customHeight="1">
      <c r="A1139" s="46"/>
      <c r="B1139" s="10"/>
      <c r="C1139" s="29"/>
      <c r="D1139" s="282"/>
      <c r="E1139" s="30"/>
      <c r="F1139" s="11"/>
      <c r="G1139" s="10"/>
      <c r="H1139" s="659"/>
      <c r="I1139" s="660"/>
    </row>
    <row r="1140" spans="1:9" ht="15" customHeight="1">
      <c r="A1140" s="62"/>
      <c r="B1140" s="9"/>
      <c r="C1140" s="31"/>
      <c r="D1140" s="279"/>
      <c r="E1140" s="32"/>
      <c r="F1140" s="8"/>
      <c r="G1140" s="9"/>
      <c r="H1140" s="661"/>
      <c r="I1140" s="662"/>
    </row>
    <row r="1141" spans="1:9" ht="15" customHeight="1">
      <c r="A1141" s="48"/>
      <c r="B1141" s="11"/>
      <c r="C1141" s="29"/>
      <c r="D1141" s="282"/>
      <c r="E1141" s="30"/>
      <c r="F1141" s="11"/>
      <c r="G1141" s="11"/>
      <c r="H1141" s="659"/>
      <c r="I1141" s="660"/>
    </row>
    <row r="1142" spans="1:9" ht="15" customHeight="1">
      <c r="A1142" s="62"/>
      <c r="B1142" s="24"/>
      <c r="C1142" s="25"/>
      <c r="D1142" s="279"/>
      <c r="E1142" s="26"/>
      <c r="F1142" s="8"/>
      <c r="G1142" s="9"/>
      <c r="H1142" s="661"/>
      <c r="I1142" s="662"/>
    </row>
    <row r="1143" spans="1:9" ht="15" customHeight="1">
      <c r="A1143" s="48"/>
      <c r="B1143" s="10"/>
      <c r="C1143" s="31"/>
      <c r="D1143" s="278"/>
      <c r="E1143" s="28"/>
      <c r="F1143" s="24"/>
      <c r="G1143" s="10"/>
      <c r="H1143" s="659"/>
      <c r="I1143" s="660"/>
    </row>
    <row r="1144" spans="1:9" ht="15" customHeight="1">
      <c r="A1144" s="47"/>
      <c r="B1144" s="9"/>
      <c r="C1144" s="25"/>
      <c r="D1144" s="279"/>
      <c r="E1144" s="26"/>
      <c r="F1144" s="9"/>
      <c r="G1144" s="9"/>
      <c r="H1144" s="661"/>
      <c r="I1144" s="662"/>
    </row>
    <row r="1145" spans="1:9" ht="15" customHeight="1">
      <c r="A1145" s="48"/>
      <c r="B1145" s="24"/>
      <c r="C1145" s="44"/>
      <c r="D1145" s="280"/>
      <c r="E1145" s="28"/>
      <c r="F1145" s="10"/>
      <c r="G1145" s="10"/>
      <c r="H1145" s="659"/>
      <c r="I1145" s="660"/>
    </row>
    <row r="1146" spans="1:9" ht="15" customHeight="1">
      <c r="A1146" s="62"/>
      <c r="B1146" s="9"/>
      <c r="C1146" s="25"/>
      <c r="D1146" s="279"/>
      <c r="E1146" s="26"/>
      <c r="F1146" s="9"/>
      <c r="G1146" s="9"/>
      <c r="H1146" s="661"/>
      <c r="I1146" s="662"/>
    </row>
    <row r="1147" spans="1:9" ht="15" customHeight="1">
      <c r="A1147" s="46"/>
      <c r="B1147" s="24"/>
      <c r="C1147" s="44"/>
      <c r="D1147" s="280"/>
      <c r="E1147" s="28"/>
      <c r="F1147" s="10"/>
      <c r="G1147" s="10"/>
      <c r="H1147" s="659"/>
      <c r="I1147" s="660"/>
    </row>
    <row r="1148" spans="1:9" ht="15" customHeight="1">
      <c r="A1148" s="62"/>
      <c r="B1148" s="9"/>
      <c r="C1148" s="25"/>
      <c r="D1148" s="279"/>
      <c r="E1148" s="26"/>
      <c r="F1148" s="9"/>
      <c r="G1148" s="9"/>
      <c r="H1148" s="661"/>
      <c r="I1148" s="662"/>
    </row>
    <row r="1149" spans="1:9" ht="15" customHeight="1">
      <c r="A1149" s="46"/>
      <c r="B1149" s="10"/>
      <c r="C1149" s="39"/>
      <c r="D1149" s="280"/>
      <c r="E1149" s="28"/>
      <c r="F1149" s="10"/>
      <c r="G1149" s="10"/>
      <c r="H1149" s="659"/>
      <c r="I1149" s="660"/>
    </row>
    <row r="1150" spans="1:9" ht="15" customHeight="1">
      <c r="A1150" s="62"/>
      <c r="B1150" s="42"/>
      <c r="C1150" s="43"/>
      <c r="D1150" s="278"/>
      <c r="E1150" s="32"/>
      <c r="F1150" s="24"/>
      <c r="G1150" s="24"/>
      <c r="H1150" s="661"/>
      <c r="I1150" s="662"/>
    </row>
    <row r="1151" spans="1:9" ht="15" customHeight="1">
      <c r="A1151" s="46"/>
      <c r="B1151" s="24"/>
      <c r="C1151" s="44"/>
      <c r="D1151" s="278"/>
      <c r="E1151" s="28"/>
      <c r="F1151" s="10"/>
      <c r="G1151" s="10"/>
      <c r="H1151" s="659"/>
      <c r="I1151" s="660"/>
    </row>
    <row r="1152" spans="1:9" ht="15" customHeight="1">
      <c r="A1152" s="45"/>
      <c r="B1152" s="9"/>
      <c r="C1152" s="63"/>
      <c r="D1152" s="279"/>
      <c r="E1152" s="26"/>
      <c r="F1152" s="9"/>
      <c r="G1152" s="9"/>
      <c r="H1152" s="661"/>
      <c r="I1152" s="662"/>
    </row>
    <row r="1153" spans="1:10" ht="15" customHeight="1">
      <c r="A1153" s="45"/>
      <c r="B1153" s="10"/>
      <c r="C1153" s="65"/>
      <c r="D1153" s="278"/>
      <c r="E1153" s="28"/>
      <c r="F1153" s="10"/>
      <c r="G1153" s="10"/>
      <c r="H1153" s="659"/>
      <c r="I1153" s="660"/>
    </row>
    <row r="1154" spans="1:10" ht="15" customHeight="1">
      <c r="A1154" s="62"/>
      <c r="B1154" s="9"/>
      <c r="C1154" s="25"/>
      <c r="D1154" s="279"/>
      <c r="E1154" s="21"/>
      <c r="F1154" s="66"/>
      <c r="G1154" s="67"/>
      <c r="H1154" s="661"/>
      <c r="I1154" s="662"/>
    </row>
    <row r="1155" spans="1:10" ht="15" customHeight="1">
      <c r="A1155" s="46"/>
      <c r="B1155" s="28"/>
      <c r="C1155" s="44"/>
      <c r="D1155" s="280"/>
      <c r="E1155" s="17"/>
      <c r="F1155" s="10"/>
      <c r="G1155" s="76"/>
      <c r="H1155" s="659"/>
      <c r="I1155" s="660"/>
    </row>
    <row r="1156" spans="1:10" ht="15" customHeight="1">
      <c r="A1156" s="62"/>
      <c r="B1156" s="9"/>
      <c r="C1156" s="25"/>
      <c r="D1156" s="279"/>
      <c r="E1156" s="21"/>
      <c r="F1156" s="66"/>
      <c r="G1156" s="67"/>
      <c r="H1156" s="661"/>
      <c r="I1156" s="662"/>
    </row>
    <row r="1157" spans="1:10" ht="15" customHeight="1">
      <c r="A1157" s="68"/>
      <c r="B1157" s="35"/>
      <c r="C1157" s="69"/>
      <c r="D1157" s="281"/>
      <c r="E1157" s="19"/>
      <c r="F1157" s="14"/>
      <c r="G1157" s="70"/>
      <c r="H1157" s="663"/>
      <c r="I1157" s="664"/>
    </row>
    <row r="1158" spans="1:10" ht="30" customHeight="1">
      <c r="A1158" s="54" t="s">
        <v>0</v>
      </c>
      <c r="B1158" s="55" t="s">
        <v>1</v>
      </c>
      <c r="C1158" s="55" t="s">
        <v>2</v>
      </c>
      <c r="D1158" s="276" t="s">
        <v>3</v>
      </c>
      <c r="E1158" s="55" t="s">
        <v>4</v>
      </c>
      <c r="F1158" s="55" t="s">
        <v>5</v>
      </c>
      <c r="G1158" s="55" t="s">
        <v>6</v>
      </c>
      <c r="H1158" s="665" t="s">
        <v>14</v>
      </c>
      <c r="I1158" s="666"/>
      <c r="J1158" s="7"/>
    </row>
    <row r="1159" spans="1:10" ht="15" customHeight="1">
      <c r="A1159" s="56"/>
      <c r="B1159" s="57"/>
      <c r="C1159" s="58"/>
      <c r="D1159" s="277"/>
      <c r="E1159" s="59"/>
      <c r="F1159" s="57"/>
      <c r="G1159" s="9"/>
      <c r="H1159" s="687"/>
      <c r="I1159" s="688"/>
    </row>
    <row r="1160" spans="1:10" ht="15" customHeight="1">
      <c r="A1160" s="60"/>
      <c r="B1160" s="61"/>
      <c r="C1160" s="31"/>
      <c r="D1160" s="278"/>
      <c r="E1160" s="32"/>
      <c r="F1160" s="24"/>
      <c r="G1160" s="10"/>
      <c r="H1160" s="659"/>
      <c r="I1160" s="660"/>
    </row>
    <row r="1161" spans="1:10" ht="15" customHeight="1">
      <c r="A1161" s="62"/>
      <c r="B1161" s="9"/>
      <c r="C1161" s="25"/>
      <c r="D1161" s="279"/>
      <c r="E1161" s="26"/>
      <c r="F1161" s="9"/>
      <c r="G1161" s="9"/>
      <c r="H1161" s="661"/>
      <c r="I1161" s="662"/>
    </row>
    <row r="1162" spans="1:10" ht="15" customHeight="1">
      <c r="A1162" s="46"/>
      <c r="B1162" s="10"/>
      <c r="C1162" s="44"/>
      <c r="D1162" s="280"/>
      <c r="E1162" s="28"/>
      <c r="F1162" s="10"/>
      <c r="G1162" s="10"/>
      <c r="H1162" s="659"/>
      <c r="I1162" s="660"/>
      <c r="J1162" s="6"/>
    </row>
    <row r="1163" spans="1:10" ht="15" customHeight="1">
      <c r="A1163" s="45"/>
      <c r="B1163" s="24"/>
      <c r="C1163" s="31"/>
      <c r="D1163" s="278"/>
      <c r="E1163" s="32"/>
      <c r="F1163" s="8"/>
      <c r="G1163" s="9"/>
      <c r="H1163" s="661"/>
      <c r="I1163" s="662"/>
    </row>
    <row r="1164" spans="1:10" ht="15" customHeight="1">
      <c r="A1164" s="48"/>
      <c r="B1164" s="10"/>
      <c r="C1164" s="44"/>
      <c r="D1164" s="280"/>
      <c r="E1164" s="28"/>
      <c r="F1164" s="10"/>
      <c r="G1164" s="10"/>
      <c r="H1164" s="659"/>
      <c r="I1164" s="660"/>
      <c r="J1164" s="6"/>
    </row>
    <row r="1165" spans="1:10" ht="15" customHeight="1">
      <c r="A1165" s="62"/>
      <c r="B1165" s="24"/>
      <c r="C1165" s="31"/>
      <c r="D1165" s="278"/>
      <c r="E1165" s="32"/>
      <c r="F1165" s="8"/>
      <c r="G1165" s="9"/>
      <c r="H1165" s="661"/>
      <c r="I1165" s="662"/>
    </row>
    <row r="1166" spans="1:10" ht="15" customHeight="1">
      <c r="A1166" s="48"/>
      <c r="B1166" s="10"/>
      <c r="C1166" s="27"/>
      <c r="D1166" s="280"/>
      <c r="E1166" s="28"/>
      <c r="F1166" s="10"/>
      <c r="G1166" s="10"/>
      <c r="H1166" s="659"/>
      <c r="I1166" s="660"/>
      <c r="J1166" s="6"/>
    </row>
    <row r="1167" spans="1:10" ht="15" customHeight="1">
      <c r="A1167" s="45"/>
      <c r="B1167" s="9"/>
      <c r="C1167" s="25"/>
      <c r="D1167" s="279"/>
      <c r="E1167" s="26"/>
      <c r="F1167" s="8"/>
      <c r="G1167" s="9"/>
      <c r="H1167" s="661"/>
      <c r="I1167" s="662"/>
    </row>
    <row r="1168" spans="1:10" ht="15" customHeight="1">
      <c r="A1168" s="48"/>
      <c r="B1168" s="10"/>
      <c r="C1168" s="27"/>
      <c r="D1168" s="280"/>
      <c r="E1168" s="28"/>
      <c r="F1168" s="10"/>
      <c r="G1168" s="10"/>
      <c r="H1168" s="659"/>
      <c r="I1168" s="660"/>
    </row>
    <row r="1169" spans="1:9" ht="15" customHeight="1">
      <c r="A1169" s="62"/>
      <c r="B1169" s="9"/>
      <c r="C1169" s="25"/>
      <c r="D1169" s="279"/>
      <c r="E1169" s="26"/>
      <c r="F1169" s="8"/>
      <c r="G1169" s="9"/>
      <c r="H1169" s="661"/>
      <c r="I1169" s="662"/>
    </row>
    <row r="1170" spans="1:9" ht="15" customHeight="1">
      <c r="A1170" s="48"/>
      <c r="B1170" s="10"/>
      <c r="C1170" s="29"/>
      <c r="D1170" s="282"/>
      <c r="E1170" s="30"/>
      <c r="F1170" s="11"/>
      <c r="G1170" s="10"/>
      <c r="H1170" s="659"/>
      <c r="I1170" s="660"/>
    </row>
    <row r="1171" spans="1:9" ht="15" customHeight="1">
      <c r="A1171" s="62"/>
      <c r="B1171" s="24"/>
      <c r="C1171" s="25"/>
      <c r="D1171" s="279"/>
      <c r="E1171" s="26"/>
      <c r="F1171" s="8"/>
      <c r="G1171" s="9"/>
      <c r="H1171" s="661"/>
      <c r="I1171" s="662"/>
    </row>
    <row r="1172" spans="1:9" ht="15" customHeight="1">
      <c r="A1172" s="48"/>
      <c r="B1172" s="10"/>
      <c r="C1172" s="27"/>
      <c r="D1172" s="280"/>
      <c r="E1172" s="28"/>
      <c r="F1172" s="10"/>
      <c r="G1172" s="10"/>
      <c r="H1172" s="659"/>
      <c r="I1172" s="660"/>
    </row>
    <row r="1173" spans="1:9" ht="15" customHeight="1">
      <c r="A1173" s="62"/>
      <c r="B1173" s="9"/>
      <c r="C1173" s="31"/>
      <c r="D1173" s="279"/>
      <c r="E1173" s="32"/>
      <c r="F1173" s="8"/>
      <c r="G1173" s="9"/>
      <c r="H1173" s="661"/>
      <c r="I1173" s="662"/>
    </row>
    <row r="1174" spans="1:9" ht="15" customHeight="1">
      <c r="A1174" s="48"/>
      <c r="B1174" s="11"/>
      <c r="C1174" s="29"/>
      <c r="D1174" s="282"/>
      <c r="E1174" s="30"/>
      <c r="F1174" s="11"/>
      <c r="G1174" s="11"/>
      <c r="H1174" s="659"/>
      <c r="I1174" s="660"/>
    </row>
    <row r="1175" spans="1:9" ht="15" customHeight="1">
      <c r="A1175" s="62"/>
      <c r="B1175" s="24"/>
      <c r="C1175" s="25"/>
      <c r="D1175" s="279"/>
      <c r="E1175" s="26"/>
      <c r="F1175" s="8"/>
      <c r="G1175" s="9"/>
      <c r="H1175" s="661"/>
      <c r="I1175" s="662"/>
    </row>
    <row r="1176" spans="1:9" ht="15" customHeight="1">
      <c r="A1176" s="48"/>
      <c r="B1176" s="10"/>
      <c r="C1176" s="31"/>
      <c r="D1176" s="278"/>
      <c r="E1176" s="28"/>
      <c r="F1176" s="24"/>
      <c r="G1176" s="10"/>
      <c r="H1176" s="659"/>
      <c r="I1176" s="660"/>
    </row>
    <row r="1177" spans="1:9" ht="15" customHeight="1">
      <c r="A1177" s="47"/>
      <c r="B1177" s="9"/>
      <c r="C1177" s="25"/>
      <c r="D1177" s="279"/>
      <c r="E1177" s="26"/>
      <c r="F1177" s="9"/>
      <c r="G1177" s="9"/>
      <c r="H1177" s="661"/>
      <c r="I1177" s="662"/>
    </row>
    <row r="1178" spans="1:9" ht="15" customHeight="1">
      <c r="A1178" s="48"/>
      <c r="B1178" s="24"/>
      <c r="C1178" s="44"/>
      <c r="D1178" s="280"/>
      <c r="E1178" s="28"/>
      <c r="F1178" s="10"/>
      <c r="G1178" s="10"/>
      <c r="H1178" s="659"/>
      <c r="I1178" s="660"/>
    </row>
    <row r="1179" spans="1:9" ht="15" customHeight="1">
      <c r="A1179" s="62"/>
      <c r="B1179" s="9"/>
      <c r="C1179" s="25"/>
      <c r="D1179" s="279"/>
      <c r="E1179" s="26"/>
      <c r="F1179" s="9"/>
      <c r="G1179" s="9"/>
      <c r="H1179" s="661"/>
      <c r="I1179" s="662"/>
    </row>
    <row r="1180" spans="1:9" ht="15" customHeight="1">
      <c r="A1180" s="46"/>
      <c r="B1180" s="24"/>
      <c r="C1180" s="44"/>
      <c r="D1180" s="280"/>
      <c r="E1180" s="28"/>
      <c r="F1180" s="10"/>
      <c r="G1180" s="10"/>
      <c r="H1180" s="659"/>
      <c r="I1180" s="660"/>
    </row>
    <row r="1181" spans="1:9" ht="15" customHeight="1">
      <c r="A1181" s="62"/>
      <c r="B1181" s="9"/>
      <c r="C1181" s="25"/>
      <c r="D1181" s="279"/>
      <c r="E1181" s="26"/>
      <c r="F1181" s="9"/>
      <c r="G1181" s="9"/>
      <c r="H1181" s="661"/>
      <c r="I1181" s="662"/>
    </row>
    <row r="1182" spans="1:9" ht="15" customHeight="1">
      <c r="A1182" s="46"/>
      <c r="B1182" s="10"/>
      <c r="C1182" s="39"/>
      <c r="D1182" s="280"/>
      <c r="E1182" s="28"/>
      <c r="F1182" s="10"/>
      <c r="G1182" s="10"/>
      <c r="H1182" s="659"/>
      <c r="I1182" s="660"/>
    </row>
    <row r="1183" spans="1:9" ht="15" customHeight="1">
      <c r="A1183" s="62"/>
      <c r="B1183" s="42"/>
      <c r="C1183" s="43"/>
      <c r="D1183" s="278"/>
      <c r="E1183" s="32"/>
      <c r="F1183" s="24"/>
      <c r="G1183" s="24"/>
      <c r="H1183" s="661"/>
      <c r="I1183" s="662"/>
    </row>
    <row r="1184" spans="1:9" ht="15" customHeight="1">
      <c r="A1184" s="46"/>
      <c r="B1184" s="24"/>
      <c r="C1184" s="44"/>
      <c r="D1184" s="278"/>
      <c r="E1184" s="28"/>
      <c r="F1184" s="10"/>
      <c r="G1184" s="10"/>
      <c r="H1184" s="659"/>
      <c r="I1184" s="660"/>
    </row>
    <row r="1185" spans="1:10" ht="15" customHeight="1">
      <c r="A1185" s="45"/>
      <c r="B1185" s="9"/>
      <c r="C1185" s="63"/>
      <c r="D1185" s="279"/>
      <c r="E1185" s="26"/>
      <c r="F1185" s="9"/>
      <c r="G1185" s="9"/>
      <c r="H1185" s="661"/>
      <c r="I1185" s="662"/>
    </row>
    <row r="1186" spans="1:10" ht="15" customHeight="1">
      <c r="A1186" s="45"/>
      <c r="B1186" s="10"/>
      <c r="C1186" s="65"/>
      <c r="D1186" s="278"/>
      <c r="E1186" s="28"/>
      <c r="F1186" s="10"/>
      <c r="G1186" s="10"/>
      <c r="H1186" s="659"/>
      <c r="I1186" s="660"/>
    </row>
    <row r="1187" spans="1:10" ht="15" customHeight="1">
      <c r="A1187" s="62"/>
      <c r="B1187" s="9"/>
      <c r="C1187" s="25"/>
      <c r="D1187" s="279"/>
      <c r="E1187" s="21"/>
      <c r="F1187" s="66"/>
      <c r="G1187" s="67"/>
      <c r="H1187" s="661"/>
      <c r="I1187" s="662"/>
    </row>
    <row r="1188" spans="1:10" ht="15" customHeight="1">
      <c r="A1188" s="46"/>
      <c r="B1188" s="28"/>
      <c r="C1188" s="44"/>
      <c r="D1188" s="280"/>
      <c r="E1188" s="17"/>
      <c r="F1188" s="10"/>
      <c r="G1188" s="76"/>
      <c r="H1188" s="659"/>
      <c r="I1188" s="660"/>
    </row>
    <row r="1189" spans="1:10" ht="15" customHeight="1">
      <c r="A1189" s="62"/>
      <c r="B1189" s="9"/>
      <c r="C1189" s="25"/>
      <c r="D1189" s="279"/>
      <c r="E1189" s="21"/>
      <c r="F1189" s="66"/>
      <c r="G1189" s="67"/>
      <c r="H1189" s="661"/>
      <c r="I1189" s="662"/>
    </row>
    <row r="1190" spans="1:10" ht="15" customHeight="1">
      <c r="A1190" s="68"/>
      <c r="B1190" s="35"/>
      <c r="C1190" s="69"/>
      <c r="D1190" s="281"/>
      <c r="E1190" s="19"/>
      <c r="F1190" s="14"/>
      <c r="G1190" s="70"/>
      <c r="H1190" s="663"/>
      <c r="I1190" s="664"/>
    </row>
    <row r="1191" spans="1:10" ht="30" customHeight="1">
      <c r="A1191" s="54" t="s">
        <v>0</v>
      </c>
      <c r="B1191" s="55" t="s">
        <v>1</v>
      </c>
      <c r="C1191" s="55" t="s">
        <v>2</v>
      </c>
      <c r="D1191" s="276" t="s">
        <v>3</v>
      </c>
      <c r="E1191" s="55" t="s">
        <v>4</v>
      </c>
      <c r="F1191" s="55" t="s">
        <v>5</v>
      </c>
      <c r="G1191" s="55" t="s">
        <v>6</v>
      </c>
      <c r="H1191" s="665" t="s">
        <v>14</v>
      </c>
      <c r="I1191" s="666"/>
      <c r="J1191" s="7"/>
    </row>
    <row r="1192" spans="1:10" ht="15" customHeight="1">
      <c r="A1192" s="56"/>
      <c r="B1192" s="57"/>
      <c r="C1192" s="58"/>
      <c r="D1192" s="277"/>
      <c r="E1192" s="59"/>
      <c r="F1192" s="57"/>
      <c r="G1192" s="9"/>
      <c r="H1192" s="687"/>
      <c r="I1192" s="688"/>
    </row>
    <row r="1193" spans="1:10" ht="15" customHeight="1">
      <c r="A1193" s="48"/>
      <c r="B1193" s="61"/>
      <c r="C1193" s="31"/>
      <c r="D1193" s="278"/>
      <c r="E1193" s="32"/>
      <c r="F1193" s="24"/>
      <c r="G1193" s="10"/>
      <c r="H1193" s="659"/>
      <c r="I1193" s="660"/>
    </row>
    <row r="1194" spans="1:10" ht="15" customHeight="1">
      <c r="A1194" s="62"/>
      <c r="B1194" s="9"/>
      <c r="C1194" s="25"/>
      <c r="D1194" s="279"/>
      <c r="E1194" s="26"/>
      <c r="F1194" s="9"/>
      <c r="G1194" s="9"/>
      <c r="H1194" s="661"/>
      <c r="I1194" s="662"/>
    </row>
    <row r="1195" spans="1:10" ht="15" customHeight="1">
      <c r="A1195" s="46"/>
      <c r="B1195" s="10"/>
      <c r="C1195" s="44"/>
      <c r="D1195" s="280"/>
      <c r="E1195" s="28"/>
      <c r="F1195" s="10"/>
      <c r="G1195" s="10"/>
      <c r="H1195" s="659"/>
      <c r="I1195" s="660"/>
      <c r="J1195" s="6"/>
    </row>
    <row r="1196" spans="1:10" ht="15" customHeight="1">
      <c r="A1196" s="45"/>
      <c r="B1196" s="24"/>
      <c r="C1196" s="31"/>
      <c r="D1196" s="278"/>
      <c r="E1196" s="32"/>
      <c r="F1196" s="8"/>
      <c r="G1196" s="9"/>
      <c r="H1196" s="657"/>
      <c r="I1196" s="658"/>
    </row>
    <row r="1197" spans="1:10" ht="15" customHeight="1">
      <c r="A1197" s="46"/>
      <c r="B1197" s="10"/>
      <c r="C1197" s="44"/>
      <c r="D1197" s="280"/>
      <c r="E1197" s="28"/>
      <c r="F1197" s="10"/>
      <c r="G1197" s="10"/>
      <c r="H1197" s="659"/>
      <c r="I1197" s="660"/>
      <c r="J1197" s="6"/>
    </row>
    <row r="1198" spans="1:10" ht="15" customHeight="1">
      <c r="A1198" s="62"/>
      <c r="B1198" s="24"/>
      <c r="C1198" s="25"/>
      <c r="D1198" s="279"/>
      <c r="E1198" s="26"/>
      <c r="F1198" s="8"/>
      <c r="G1198" s="9"/>
      <c r="H1198" s="661"/>
      <c r="I1198" s="662"/>
    </row>
    <row r="1199" spans="1:10" ht="15" customHeight="1">
      <c r="A1199" s="46"/>
      <c r="B1199" s="10"/>
      <c r="C1199" s="27"/>
      <c r="D1199" s="280"/>
      <c r="E1199" s="28"/>
      <c r="F1199" s="10"/>
      <c r="G1199" s="10"/>
      <c r="H1199" s="659"/>
      <c r="I1199" s="660"/>
    </row>
    <row r="1200" spans="1:10" ht="15" customHeight="1">
      <c r="A1200" s="62"/>
      <c r="B1200" s="24"/>
      <c r="C1200" s="25"/>
      <c r="D1200" s="279"/>
      <c r="E1200" s="26"/>
      <c r="F1200" s="8"/>
      <c r="G1200" s="9"/>
      <c r="H1200" s="657"/>
      <c r="I1200" s="658"/>
    </row>
    <row r="1201" spans="1:9" ht="15" customHeight="1">
      <c r="A1201" s="46"/>
      <c r="B1201" s="10"/>
      <c r="C1201" s="27"/>
      <c r="D1201" s="280"/>
      <c r="E1201" s="28"/>
      <c r="F1201" s="10"/>
      <c r="G1201" s="10"/>
      <c r="H1201" s="659"/>
      <c r="I1201" s="660"/>
    </row>
    <row r="1202" spans="1:9" ht="15" customHeight="1">
      <c r="A1202" s="45"/>
      <c r="B1202" s="9"/>
      <c r="C1202" s="25"/>
      <c r="D1202" s="279"/>
      <c r="E1202" s="26"/>
      <c r="F1202" s="8"/>
      <c r="G1202" s="9"/>
      <c r="H1202" s="657"/>
      <c r="I1202" s="658"/>
    </row>
    <row r="1203" spans="1:9" ht="15" customHeight="1">
      <c r="A1203" s="45"/>
      <c r="B1203" s="10"/>
      <c r="C1203" s="27"/>
      <c r="D1203" s="280"/>
      <c r="E1203" s="28"/>
      <c r="F1203" s="10"/>
      <c r="G1203" s="10"/>
      <c r="H1203" s="659"/>
      <c r="I1203" s="660"/>
    </row>
    <row r="1204" spans="1:9" ht="15" customHeight="1">
      <c r="A1204" s="62"/>
      <c r="B1204" s="9"/>
      <c r="C1204" s="25"/>
      <c r="D1204" s="279"/>
      <c r="E1204" s="26"/>
      <c r="F1204" s="8"/>
      <c r="G1204" s="9"/>
      <c r="H1204" s="657"/>
      <c r="I1204" s="658"/>
    </row>
    <row r="1205" spans="1:9" ht="15" customHeight="1">
      <c r="A1205" s="46"/>
      <c r="B1205" s="10"/>
      <c r="C1205" s="27"/>
      <c r="D1205" s="280"/>
      <c r="E1205" s="28"/>
      <c r="F1205" s="10"/>
      <c r="G1205" s="10"/>
      <c r="H1205" s="659"/>
      <c r="I1205" s="660"/>
    </row>
    <row r="1206" spans="1:9" ht="15" customHeight="1">
      <c r="A1206" s="62"/>
      <c r="B1206" s="9"/>
      <c r="C1206" s="31"/>
      <c r="D1206" s="279"/>
      <c r="E1206" s="32"/>
      <c r="F1206" s="8"/>
      <c r="G1206" s="9"/>
      <c r="H1206" s="657"/>
      <c r="I1206" s="658"/>
    </row>
    <row r="1207" spans="1:9" ht="15" customHeight="1">
      <c r="A1207" s="48"/>
      <c r="B1207" s="10"/>
      <c r="C1207" s="29"/>
      <c r="D1207" s="282"/>
      <c r="E1207" s="30"/>
      <c r="F1207" s="11"/>
      <c r="G1207" s="10"/>
      <c r="H1207" s="659"/>
      <c r="I1207" s="660"/>
    </row>
    <row r="1208" spans="1:9" ht="15" customHeight="1">
      <c r="A1208" s="62"/>
      <c r="B1208" s="24"/>
      <c r="C1208" s="25"/>
      <c r="D1208" s="279"/>
      <c r="E1208" s="26"/>
      <c r="F1208" s="8"/>
      <c r="G1208" s="9"/>
      <c r="H1208" s="657"/>
      <c r="I1208" s="658"/>
    </row>
    <row r="1209" spans="1:9" ht="15" customHeight="1">
      <c r="A1209" s="48"/>
      <c r="B1209" s="11"/>
      <c r="C1209" s="83"/>
      <c r="D1209" s="283"/>
      <c r="E1209" s="30"/>
      <c r="F1209" s="51"/>
      <c r="G1209" s="10"/>
      <c r="H1209" s="659"/>
      <c r="I1209" s="660"/>
    </row>
    <row r="1210" spans="1:9" ht="15" customHeight="1">
      <c r="A1210" s="47"/>
      <c r="B1210" s="9"/>
      <c r="C1210" s="25"/>
      <c r="D1210" s="279"/>
      <c r="E1210" s="26"/>
      <c r="F1210" s="66"/>
      <c r="G1210" s="9"/>
      <c r="H1210" s="657"/>
      <c r="I1210" s="658"/>
    </row>
    <row r="1211" spans="1:9" ht="15" customHeight="1">
      <c r="A1211" s="48"/>
      <c r="B1211" s="24"/>
      <c r="C1211" s="44"/>
      <c r="D1211" s="280"/>
      <c r="E1211" s="28"/>
      <c r="F1211" s="10"/>
      <c r="G1211" s="10"/>
      <c r="H1211" s="659"/>
      <c r="I1211" s="660"/>
    </row>
    <row r="1212" spans="1:9" ht="15" customHeight="1">
      <c r="A1212" s="62"/>
      <c r="B1212" s="9"/>
      <c r="C1212" s="25"/>
      <c r="D1212" s="279"/>
      <c r="E1212" s="26"/>
      <c r="F1212" s="9"/>
      <c r="G1212" s="9"/>
      <c r="H1212" s="657"/>
      <c r="I1212" s="658"/>
    </row>
    <row r="1213" spans="1:9" ht="15" customHeight="1">
      <c r="A1213" s="46"/>
      <c r="B1213" s="24"/>
      <c r="C1213" s="44"/>
      <c r="D1213" s="280"/>
      <c r="E1213" s="28"/>
      <c r="F1213" s="10"/>
      <c r="G1213" s="10"/>
      <c r="H1213" s="659"/>
      <c r="I1213" s="660"/>
    </row>
    <row r="1214" spans="1:9" ht="15" customHeight="1">
      <c r="A1214" s="62"/>
      <c r="B1214" s="9"/>
      <c r="C1214" s="25"/>
      <c r="D1214" s="279"/>
      <c r="E1214" s="26"/>
      <c r="F1214" s="9"/>
      <c r="G1214" s="9"/>
      <c r="H1214" s="657"/>
      <c r="I1214" s="658"/>
    </row>
    <row r="1215" spans="1:9" ht="15" customHeight="1">
      <c r="A1215" s="46"/>
      <c r="B1215" s="10"/>
      <c r="C1215" s="44"/>
      <c r="D1215" s="280"/>
      <c r="E1215" s="28"/>
      <c r="F1215" s="10"/>
      <c r="G1215" s="10"/>
      <c r="H1215" s="659"/>
      <c r="I1215" s="660"/>
    </row>
    <row r="1216" spans="1:9" ht="15" customHeight="1">
      <c r="A1216" s="62"/>
      <c r="B1216" s="42"/>
      <c r="C1216" s="25"/>
      <c r="D1216" s="278"/>
      <c r="E1216" s="32"/>
      <c r="F1216" s="24"/>
      <c r="G1216" s="9"/>
      <c r="H1216" s="657"/>
      <c r="I1216" s="658"/>
    </row>
    <row r="1217" spans="1:10" ht="15" customHeight="1">
      <c r="A1217" s="46"/>
      <c r="B1217" s="24"/>
      <c r="C1217" s="39"/>
      <c r="D1217" s="278"/>
      <c r="E1217" s="28"/>
      <c r="F1217" s="10"/>
      <c r="G1217" s="10"/>
      <c r="H1217" s="659"/>
      <c r="I1217" s="660"/>
    </row>
    <row r="1218" spans="1:10" ht="15" customHeight="1">
      <c r="A1218" s="45"/>
      <c r="B1218" s="9"/>
      <c r="C1218" s="63"/>
      <c r="D1218" s="279"/>
      <c r="E1218" s="26"/>
      <c r="F1218" s="9"/>
      <c r="G1218" s="9"/>
      <c r="H1218" s="657"/>
      <c r="I1218" s="658"/>
    </row>
    <row r="1219" spans="1:10" ht="15" customHeight="1">
      <c r="A1219" s="45"/>
      <c r="B1219" s="10"/>
      <c r="C1219" s="44"/>
      <c r="D1219" s="278"/>
      <c r="E1219" s="28"/>
      <c r="F1219" s="10"/>
      <c r="G1219" s="10"/>
      <c r="H1219" s="659"/>
      <c r="I1219" s="660"/>
    </row>
    <row r="1220" spans="1:10" ht="15" customHeight="1">
      <c r="A1220" s="62"/>
      <c r="B1220" s="9"/>
      <c r="C1220" s="43"/>
      <c r="D1220" s="279"/>
      <c r="E1220" s="21"/>
      <c r="F1220" s="9"/>
      <c r="G1220" s="9"/>
      <c r="H1220" s="657"/>
      <c r="I1220" s="658"/>
    </row>
    <row r="1221" spans="1:10" ht="15" customHeight="1">
      <c r="A1221" s="46"/>
      <c r="B1221" s="10"/>
      <c r="C1221" s="65"/>
      <c r="D1221" s="280"/>
      <c r="E1221" s="17"/>
      <c r="F1221" s="10"/>
      <c r="G1221" s="10"/>
      <c r="H1221" s="659"/>
      <c r="I1221" s="660"/>
    </row>
    <row r="1222" spans="1:10" ht="15" customHeight="1">
      <c r="A1222" s="62"/>
      <c r="B1222" s="9"/>
      <c r="C1222" s="25"/>
      <c r="D1222" s="279"/>
      <c r="E1222" s="21"/>
      <c r="F1222" s="66"/>
      <c r="G1222" s="9"/>
      <c r="H1222" s="657"/>
      <c r="I1222" s="658"/>
    </row>
    <row r="1223" spans="1:10" ht="15" customHeight="1">
      <c r="A1223" s="68"/>
      <c r="B1223" s="80"/>
      <c r="C1223" s="69"/>
      <c r="D1223" s="281"/>
      <c r="E1223" s="19"/>
      <c r="F1223" s="14"/>
      <c r="G1223" s="14"/>
      <c r="H1223" s="663"/>
      <c r="I1223" s="664"/>
    </row>
    <row r="1224" spans="1:10" ht="30" customHeight="1">
      <c r="A1224" s="54" t="s">
        <v>0</v>
      </c>
      <c r="B1224" s="55" t="s">
        <v>1</v>
      </c>
      <c r="C1224" s="55" t="s">
        <v>2</v>
      </c>
      <c r="D1224" s="276" t="s">
        <v>3</v>
      </c>
      <c r="E1224" s="55" t="s">
        <v>4</v>
      </c>
      <c r="F1224" s="55" t="s">
        <v>5</v>
      </c>
      <c r="G1224" s="55" t="s">
        <v>6</v>
      </c>
      <c r="H1224" s="665" t="s">
        <v>14</v>
      </c>
      <c r="I1224" s="666"/>
      <c r="J1224" s="7"/>
    </row>
    <row r="1225" spans="1:10" ht="15" customHeight="1">
      <c r="A1225" s="56"/>
      <c r="B1225" s="57"/>
      <c r="C1225" s="58"/>
      <c r="D1225" s="277"/>
      <c r="E1225" s="59"/>
      <c r="F1225" s="57"/>
      <c r="G1225" s="9"/>
      <c r="H1225" s="657"/>
      <c r="I1225" s="658"/>
    </row>
    <row r="1226" spans="1:10" ht="15" customHeight="1">
      <c r="A1226" s="60"/>
      <c r="B1226" s="61"/>
      <c r="C1226" s="31"/>
      <c r="D1226" s="278"/>
      <c r="E1226" s="32"/>
      <c r="F1226" s="24"/>
      <c r="G1226" s="10"/>
      <c r="H1226" s="659"/>
      <c r="I1226" s="660"/>
    </row>
    <row r="1227" spans="1:10" ht="15" customHeight="1">
      <c r="A1227" s="62"/>
      <c r="B1227" s="9"/>
      <c r="C1227" s="25"/>
      <c r="D1227" s="279"/>
      <c r="E1227" s="26"/>
      <c r="F1227" s="9"/>
      <c r="G1227" s="9"/>
      <c r="H1227" s="657"/>
      <c r="I1227" s="658"/>
    </row>
    <row r="1228" spans="1:10" ht="15" customHeight="1">
      <c r="A1228" s="46"/>
      <c r="B1228" s="61"/>
      <c r="C1228" s="44"/>
      <c r="D1228" s="280"/>
      <c r="E1228" s="28"/>
      <c r="F1228" s="10"/>
      <c r="G1228" s="10"/>
      <c r="H1228" s="659"/>
      <c r="I1228" s="660"/>
      <c r="J1228" s="6"/>
    </row>
    <row r="1229" spans="1:10" ht="15" customHeight="1">
      <c r="A1229" s="45"/>
      <c r="B1229" s="24"/>
      <c r="C1229" s="31"/>
      <c r="D1229" s="278"/>
      <c r="E1229" s="32"/>
      <c r="F1229" s="36"/>
      <c r="G1229" s="9"/>
      <c r="H1229" s="657"/>
      <c r="I1229" s="658"/>
    </row>
    <row r="1230" spans="1:10" ht="15" customHeight="1">
      <c r="A1230" s="46"/>
      <c r="B1230" s="10"/>
      <c r="C1230" s="44"/>
      <c r="D1230" s="280"/>
      <c r="E1230" s="28"/>
      <c r="F1230" s="10"/>
      <c r="G1230" s="10"/>
      <c r="H1230" s="659"/>
      <c r="I1230" s="660"/>
      <c r="J1230" s="6"/>
    </row>
    <row r="1231" spans="1:10" ht="15" customHeight="1">
      <c r="A1231" s="62"/>
      <c r="B1231" s="24"/>
      <c r="C1231" s="31"/>
      <c r="D1231" s="278"/>
      <c r="E1231" s="32"/>
      <c r="F1231" s="8"/>
      <c r="G1231" s="9"/>
      <c r="H1231" s="661"/>
      <c r="I1231" s="662"/>
    </row>
    <row r="1232" spans="1:10" ht="15" customHeight="1">
      <c r="A1232" s="46"/>
      <c r="B1232" s="10"/>
      <c r="C1232" s="27"/>
      <c r="D1232" s="280"/>
      <c r="E1232" s="28"/>
      <c r="F1232" s="10"/>
      <c r="G1232" s="10"/>
      <c r="H1232" s="659"/>
      <c r="I1232" s="660"/>
      <c r="J1232" s="6"/>
    </row>
    <row r="1233" spans="1:9" ht="15" customHeight="1">
      <c r="A1233" s="62"/>
      <c r="B1233" s="24"/>
      <c r="C1233" s="25"/>
      <c r="D1233" s="279"/>
      <c r="E1233" s="26"/>
      <c r="F1233" s="8"/>
      <c r="G1233" s="9"/>
      <c r="H1233" s="661"/>
      <c r="I1233" s="662"/>
    </row>
    <row r="1234" spans="1:9" ht="15" customHeight="1">
      <c r="A1234" s="46"/>
      <c r="B1234" s="10"/>
      <c r="C1234" s="27"/>
      <c r="D1234" s="280"/>
      <c r="E1234" s="28"/>
      <c r="F1234" s="10"/>
      <c r="G1234" s="10"/>
      <c r="H1234" s="659"/>
      <c r="I1234" s="660"/>
    </row>
    <row r="1235" spans="1:9" ht="15" customHeight="1">
      <c r="A1235" s="45"/>
      <c r="B1235" s="9"/>
      <c r="C1235" s="25"/>
      <c r="D1235" s="279"/>
      <c r="E1235" s="26"/>
      <c r="F1235" s="8"/>
      <c r="G1235" s="9"/>
      <c r="H1235" s="661"/>
      <c r="I1235" s="662"/>
    </row>
    <row r="1236" spans="1:9" ht="15" customHeight="1">
      <c r="A1236" s="45"/>
      <c r="B1236" s="10"/>
      <c r="C1236" s="27"/>
      <c r="D1236" s="280"/>
      <c r="E1236" s="28"/>
      <c r="F1236" s="10"/>
      <c r="G1236" s="10"/>
      <c r="H1236" s="659"/>
      <c r="I1236" s="660"/>
    </row>
    <row r="1237" spans="1:9" ht="15" customHeight="1">
      <c r="A1237" s="62"/>
      <c r="B1237" s="9"/>
      <c r="C1237" s="25"/>
      <c r="D1237" s="279"/>
      <c r="E1237" s="26"/>
      <c r="F1237" s="8"/>
      <c r="G1237" s="9"/>
      <c r="H1237" s="661"/>
      <c r="I1237" s="662"/>
    </row>
    <row r="1238" spans="1:9" ht="15" customHeight="1">
      <c r="A1238" s="46"/>
      <c r="B1238" s="10"/>
      <c r="C1238" s="29"/>
      <c r="D1238" s="282"/>
      <c r="E1238" s="30"/>
      <c r="F1238" s="11"/>
      <c r="G1238" s="10"/>
      <c r="H1238" s="659"/>
      <c r="I1238" s="660"/>
    </row>
    <row r="1239" spans="1:9" ht="15" customHeight="1">
      <c r="A1239" s="62"/>
      <c r="B1239" s="9"/>
      <c r="C1239" s="31"/>
      <c r="D1239" s="279"/>
      <c r="E1239" s="32"/>
      <c r="F1239" s="8"/>
      <c r="G1239" s="9"/>
      <c r="H1239" s="661"/>
      <c r="I1239" s="662"/>
    </row>
    <row r="1240" spans="1:9" ht="15" customHeight="1">
      <c r="A1240" s="48"/>
      <c r="B1240" s="11"/>
      <c r="C1240" s="29"/>
      <c r="D1240" s="282"/>
      <c r="E1240" s="30"/>
      <c r="F1240" s="11"/>
      <c r="G1240" s="11"/>
      <c r="H1240" s="659"/>
      <c r="I1240" s="660"/>
    </row>
    <row r="1241" spans="1:9" ht="15" customHeight="1">
      <c r="A1241" s="62"/>
      <c r="B1241" s="24"/>
      <c r="C1241" s="25"/>
      <c r="D1241" s="279"/>
      <c r="E1241" s="26"/>
      <c r="F1241" s="8"/>
      <c r="G1241" s="9"/>
      <c r="H1241" s="661"/>
      <c r="I1241" s="662"/>
    </row>
    <row r="1242" spans="1:9" ht="15" customHeight="1">
      <c r="A1242" s="48"/>
      <c r="B1242" s="10"/>
      <c r="C1242" s="31"/>
      <c r="D1242" s="278"/>
      <c r="E1242" s="28"/>
      <c r="F1242" s="24"/>
      <c r="G1242" s="10"/>
      <c r="H1242" s="659"/>
      <c r="I1242" s="660"/>
    </row>
    <row r="1243" spans="1:9" ht="15" customHeight="1">
      <c r="A1243" s="47"/>
      <c r="B1243" s="9"/>
      <c r="C1243" s="25"/>
      <c r="D1243" s="279"/>
      <c r="E1243" s="26"/>
      <c r="F1243" s="9"/>
      <c r="G1243" s="9"/>
      <c r="H1243" s="661"/>
      <c r="I1243" s="662"/>
    </row>
    <row r="1244" spans="1:9" ht="15" customHeight="1">
      <c r="A1244" s="48"/>
      <c r="B1244" s="24"/>
      <c r="C1244" s="44"/>
      <c r="D1244" s="280"/>
      <c r="E1244" s="28"/>
      <c r="F1244" s="10"/>
      <c r="G1244" s="10"/>
      <c r="H1244" s="659"/>
      <c r="I1244" s="660"/>
    </row>
    <row r="1245" spans="1:9" ht="15" customHeight="1">
      <c r="A1245" s="62"/>
      <c r="B1245" s="9"/>
      <c r="C1245" s="25"/>
      <c r="D1245" s="279"/>
      <c r="E1245" s="26"/>
      <c r="F1245" s="9"/>
      <c r="G1245" s="9"/>
      <c r="H1245" s="661"/>
      <c r="I1245" s="662"/>
    </row>
    <row r="1246" spans="1:9" ht="15" customHeight="1">
      <c r="A1246" s="46"/>
      <c r="B1246" s="24"/>
      <c r="C1246" s="44"/>
      <c r="D1246" s="280"/>
      <c r="E1246" s="28"/>
      <c r="F1246" s="10"/>
      <c r="G1246" s="10"/>
      <c r="H1246" s="659"/>
      <c r="I1246" s="660"/>
    </row>
    <row r="1247" spans="1:9" ht="15" customHeight="1">
      <c r="A1247" s="62"/>
      <c r="B1247" s="9"/>
      <c r="C1247" s="25"/>
      <c r="D1247" s="279"/>
      <c r="E1247" s="26"/>
      <c r="F1247" s="9"/>
      <c r="G1247" s="9"/>
      <c r="H1247" s="661"/>
      <c r="I1247" s="662"/>
    </row>
    <row r="1248" spans="1:9" ht="15" customHeight="1">
      <c r="A1248" s="46"/>
      <c r="B1248" s="10"/>
      <c r="C1248" s="39"/>
      <c r="D1248" s="280"/>
      <c r="E1248" s="28"/>
      <c r="F1248" s="10"/>
      <c r="G1248" s="10"/>
      <c r="H1248" s="659"/>
      <c r="I1248" s="660"/>
    </row>
    <row r="1249" spans="1:10" ht="15" customHeight="1">
      <c r="A1249" s="62"/>
      <c r="B1249" s="42"/>
      <c r="C1249" s="43"/>
      <c r="D1249" s="278"/>
      <c r="E1249" s="32"/>
      <c r="F1249" s="24"/>
      <c r="G1249" s="24"/>
      <c r="H1249" s="661"/>
      <c r="I1249" s="662"/>
    </row>
    <row r="1250" spans="1:10" ht="15" customHeight="1">
      <c r="A1250" s="46"/>
      <c r="B1250" s="24"/>
      <c r="C1250" s="44"/>
      <c r="D1250" s="278"/>
      <c r="E1250" s="28"/>
      <c r="F1250" s="10"/>
      <c r="G1250" s="10"/>
      <c r="H1250" s="659"/>
      <c r="I1250" s="660"/>
    </row>
    <row r="1251" spans="1:10" ht="15" customHeight="1">
      <c r="A1251" s="45"/>
      <c r="B1251" s="9"/>
      <c r="C1251" s="63"/>
      <c r="D1251" s="279"/>
      <c r="E1251" s="26"/>
      <c r="F1251" s="9"/>
      <c r="G1251" s="9"/>
      <c r="H1251" s="661"/>
      <c r="I1251" s="662"/>
    </row>
    <row r="1252" spans="1:10" ht="15" customHeight="1">
      <c r="A1252" s="45"/>
      <c r="B1252" s="10"/>
      <c r="C1252" s="65"/>
      <c r="D1252" s="278"/>
      <c r="E1252" s="28"/>
      <c r="F1252" s="10"/>
      <c r="G1252" s="10"/>
      <c r="H1252" s="659"/>
      <c r="I1252" s="660"/>
    </row>
    <row r="1253" spans="1:10" ht="15" customHeight="1">
      <c r="A1253" s="62"/>
      <c r="B1253" s="9"/>
      <c r="C1253" s="25"/>
      <c r="D1253" s="279"/>
      <c r="E1253" s="21"/>
      <c r="F1253" s="66"/>
      <c r="G1253" s="67"/>
      <c r="H1253" s="661"/>
      <c r="I1253" s="662"/>
    </row>
    <row r="1254" spans="1:10" ht="15" customHeight="1">
      <c r="A1254" s="46"/>
      <c r="B1254" s="28"/>
      <c r="C1254" s="44"/>
      <c r="D1254" s="280"/>
      <c r="E1254" s="17"/>
      <c r="F1254" s="10"/>
      <c r="G1254" s="76"/>
      <c r="H1254" s="659"/>
      <c r="I1254" s="660"/>
    </row>
    <row r="1255" spans="1:10" ht="15" customHeight="1">
      <c r="A1255" s="62"/>
      <c r="B1255" s="9"/>
      <c r="C1255" s="25"/>
      <c r="D1255" s="279"/>
      <c r="E1255" s="21"/>
      <c r="F1255" s="66"/>
      <c r="G1255" s="67"/>
      <c r="H1255" s="661"/>
      <c r="I1255" s="662"/>
    </row>
    <row r="1256" spans="1:10" ht="15" customHeight="1">
      <c r="A1256" s="68"/>
      <c r="B1256" s="35"/>
      <c r="C1256" s="69"/>
      <c r="D1256" s="281"/>
      <c r="E1256" s="19"/>
      <c r="F1256" s="14"/>
      <c r="G1256" s="70"/>
      <c r="H1256" s="663"/>
      <c r="I1256" s="664"/>
    </row>
    <row r="1257" spans="1:10" ht="30" customHeight="1">
      <c r="A1257" s="54" t="s">
        <v>0</v>
      </c>
      <c r="B1257" s="55" t="s">
        <v>1</v>
      </c>
      <c r="C1257" s="55" t="s">
        <v>2</v>
      </c>
      <c r="D1257" s="276" t="s">
        <v>3</v>
      </c>
      <c r="E1257" s="55" t="s">
        <v>4</v>
      </c>
      <c r="F1257" s="55" t="s">
        <v>5</v>
      </c>
      <c r="G1257" s="55" t="s">
        <v>6</v>
      </c>
      <c r="H1257" s="665" t="s">
        <v>14</v>
      </c>
      <c r="I1257" s="666"/>
      <c r="J1257" s="7"/>
    </row>
    <row r="1258" spans="1:10" ht="15" customHeight="1">
      <c r="A1258" s="56"/>
      <c r="B1258" s="57"/>
      <c r="C1258" s="58"/>
      <c r="D1258" s="277"/>
      <c r="E1258" s="59"/>
      <c r="F1258" s="57"/>
      <c r="G1258" s="9"/>
      <c r="H1258" s="687"/>
      <c r="I1258" s="688"/>
    </row>
    <row r="1259" spans="1:10" ht="15" customHeight="1">
      <c r="A1259" s="48"/>
      <c r="B1259" s="61"/>
      <c r="C1259" s="31"/>
      <c r="D1259" s="278"/>
      <c r="E1259" s="32"/>
      <c r="F1259" s="24"/>
      <c r="G1259" s="10"/>
      <c r="H1259" s="659"/>
      <c r="I1259" s="660"/>
    </row>
    <row r="1260" spans="1:10" ht="15" customHeight="1">
      <c r="A1260" s="62"/>
      <c r="B1260" s="9"/>
      <c r="C1260" s="25"/>
      <c r="D1260" s="279"/>
      <c r="E1260" s="26"/>
      <c r="F1260" s="9"/>
      <c r="G1260" s="9"/>
      <c r="H1260" s="661"/>
      <c r="I1260" s="662"/>
    </row>
    <row r="1261" spans="1:10" ht="15" customHeight="1">
      <c r="A1261" s="46"/>
      <c r="B1261" s="10"/>
      <c r="C1261" s="44"/>
      <c r="D1261" s="280"/>
      <c r="E1261" s="28"/>
      <c r="F1261" s="10"/>
      <c r="G1261" s="10"/>
      <c r="H1261" s="659"/>
      <c r="I1261" s="660"/>
      <c r="J1261" s="6"/>
    </row>
    <row r="1262" spans="1:10" ht="15" customHeight="1">
      <c r="A1262" s="45"/>
      <c r="B1262" s="24"/>
      <c r="C1262" s="31"/>
      <c r="D1262" s="278"/>
      <c r="E1262" s="32"/>
      <c r="F1262" s="8"/>
      <c r="G1262" s="9"/>
      <c r="H1262" s="657"/>
      <c r="I1262" s="658"/>
    </row>
    <row r="1263" spans="1:10" ht="15" customHeight="1">
      <c r="A1263" s="46"/>
      <c r="B1263" s="10"/>
      <c r="C1263" s="44"/>
      <c r="D1263" s="280"/>
      <c r="E1263" s="28"/>
      <c r="F1263" s="10"/>
      <c r="G1263" s="10"/>
      <c r="H1263" s="659"/>
      <c r="I1263" s="660"/>
      <c r="J1263" s="6"/>
    </row>
    <row r="1264" spans="1:10" ht="15" customHeight="1">
      <c r="A1264" s="62"/>
      <c r="B1264" s="9"/>
      <c r="C1264" s="31"/>
      <c r="D1264" s="279"/>
      <c r="E1264" s="32"/>
      <c r="F1264" s="8"/>
      <c r="G1264" s="9"/>
      <c r="H1264" s="661"/>
      <c r="I1264" s="662"/>
    </row>
    <row r="1265" spans="1:10" ht="15" customHeight="1">
      <c r="A1265" s="48"/>
      <c r="B1265" s="11"/>
      <c r="C1265" s="29"/>
      <c r="D1265" s="282"/>
      <c r="E1265" s="30"/>
      <c r="F1265" s="11"/>
      <c r="G1265" s="11"/>
      <c r="H1265" s="659"/>
      <c r="I1265" s="660"/>
    </row>
    <row r="1266" spans="1:10" ht="15" customHeight="1">
      <c r="A1266" s="62"/>
      <c r="B1266" s="24"/>
      <c r="C1266" s="31"/>
      <c r="D1266" s="278"/>
      <c r="E1266" s="32"/>
      <c r="F1266" s="8"/>
      <c r="G1266" s="9"/>
      <c r="H1266" s="657"/>
      <c r="I1266" s="658"/>
    </row>
    <row r="1267" spans="1:10" ht="15" customHeight="1">
      <c r="A1267" s="46"/>
      <c r="B1267" s="10"/>
      <c r="C1267" s="27"/>
      <c r="D1267" s="280"/>
      <c r="E1267" s="28"/>
      <c r="F1267" s="10"/>
      <c r="G1267" s="10"/>
      <c r="H1267" s="659"/>
      <c r="I1267" s="660"/>
      <c r="J1267" s="6"/>
    </row>
    <row r="1268" spans="1:10" ht="15" customHeight="1">
      <c r="A1268" s="47"/>
      <c r="B1268" s="9"/>
      <c r="C1268" s="25"/>
      <c r="D1268" s="279"/>
      <c r="E1268" s="26"/>
      <c r="F1268" s="9"/>
      <c r="G1268" s="9"/>
      <c r="H1268" s="661"/>
      <c r="I1268" s="662"/>
    </row>
    <row r="1269" spans="1:10" ht="15" customHeight="1">
      <c r="A1269" s="48"/>
      <c r="B1269" s="10"/>
      <c r="C1269" s="44"/>
      <c r="D1269" s="280"/>
      <c r="E1269" s="28"/>
      <c r="F1269" s="10"/>
      <c r="G1269" s="10"/>
      <c r="H1269" s="659"/>
      <c r="I1269" s="660"/>
    </row>
    <row r="1270" spans="1:10" ht="15" customHeight="1">
      <c r="A1270" s="62"/>
      <c r="B1270" s="24"/>
      <c r="C1270" s="31"/>
      <c r="D1270" s="279"/>
      <c r="E1270" s="26"/>
      <c r="F1270" s="8"/>
      <c r="G1270" s="9"/>
      <c r="H1270" s="657"/>
      <c r="I1270" s="658"/>
    </row>
    <row r="1271" spans="1:10" ht="15" customHeight="1">
      <c r="A1271" s="46"/>
      <c r="B1271" s="10"/>
      <c r="C1271" s="27"/>
      <c r="D1271" s="280"/>
      <c r="E1271" s="28"/>
      <c r="F1271" s="10"/>
      <c r="G1271" s="10"/>
      <c r="H1271" s="659"/>
      <c r="I1271" s="660"/>
    </row>
    <row r="1272" spans="1:10" ht="15" customHeight="1">
      <c r="A1272" s="45"/>
      <c r="B1272" s="9"/>
      <c r="C1272" s="25"/>
      <c r="D1272" s="279"/>
      <c r="E1272" s="26"/>
      <c r="F1272" s="8"/>
      <c r="G1272" s="9"/>
      <c r="H1272" s="657"/>
      <c r="I1272" s="658"/>
    </row>
    <row r="1273" spans="1:10" ht="15" customHeight="1">
      <c r="A1273" s="45"/>
      <c r="B1273" s="10"/>
      <c r="C1273" s="27"/>
      <c r="D1273" s="280"/>
      <c r="E1273" s="28"/>
      <c r="F1273" s="10"/>
      <c r="G1273" s="10"/>
      <c r="H1273" s="659"/>
      <c r="I1273" s="660"/>
    </row>
    <row r="1274" spans="1:10" ht="15" customHeight="1">
      <c r="A1274" s="62"/>
      <c r="B1274" s="24"/>
      <c r="C1274" s="25"/>
      <c r="D1274" s="279"/>
      <c r="E1274" s="26"/>
      <c r="F1274" s="8"/>
      <c r="G1274" s="9"/>
      <c r="H1274" s="661"/>
      <c r="I1274" s="662"/>
    </row>
    <row r="1275" spans="1:10" ht="15" customHeight="1">
      <c r="A1275" s="48"/>
      <c r="B1275" s="10"/>
      <c r="C1275" s="31"/>
      <c r="D1275" s="278"/>
      <c r="E1275" s="28"/>
      <c r="F1275" s="24"/>
      <c r="G1275" s="10"/>
      <c r="H1275" s="659"/>
      <c r="I1275" s="660"/>
    </row>
    <row r="1276" spans="1:10" ht="15" customHeight="1">
      <c r="A1276" s="62"/>
      <c r="B1276" s="9"/>
      <c r="C1276" s="25"/>
      <c r="D1276" s="279"/>
      <c r="E1276" s="26"/>
      <c r="F1276" s="8"/>
      <c r="G1276" s="9"/>
      <c r="H1276" s="657"/>
      <c r="I1276" s="658"/>
    </row>
    <row r="1277" spans="1:10" ht="15" customHeight="1">
      <c r="A1277" s="46"/>
      <c r="B1277" s="10"/>
      <c r="C1277" s="29"/>
      <c r="D1277" s="282"/>
      <c r="E1277" s="30"/>
      <c r="F1277" s="11"/>
      <c r="G1277" s="10"/>
      <c r="H1277" s="659"/>
      <c r="I1277" s="660"/>
    </row>
    <row r="1278" spans="1:10" ht="15" customHeight="1">
      <c r="A1278" s="62"/>
      <c r="B1278" s="9"/>
      <c r="C1278" s="25"/>
      <c r="D1278" s="279"/>
      <c r="E1278" s="26"/>
      <c r="F1278" s="9"/>
      <c r="G1278" s="9"/>
      <c r="H1278" s="661"/>
      <c r="I1278" s="662"/>
    </row>
    <row r="1279" spans="1:10" ht="15" customHeight="1">
      <c r="A1279" s="46"/>
      <c r="B1279" s="24"/>
      <c r="C1279" s="44"/>
      <c r="D1279" s="280"/>
      <c r="E1279" s="28"/>
      <c r="F1279" s="10"/>
      <c r="G1279" s="10"/>
      <c r="H1279" s="659"/>
      <c r="I1279" s="660"/>
    </row>
    <row r="1280" spans="1:10" ht="15" customHeight="1">
      <c r="A1280" s="62"/>
      <c r="B1280" s="9"/>
      <c r="C1280" s="25"/>
      <c r="D1280" s="279"/>
      <c r="E1280" s="26"/>
      <c r="F1280" s="9"/>
      <c r="G1280" s="9"/>
      <c r="H1280" s="671"/>
      <c r="I1280" s="672"/>
    </row>
    <row r="1281" spans="1:10" ht="15" customHeight="1">
      <c r="A1281" s="46"/>
      <c r="B1281" s="10"/>
      <c r="C1281" s="39"/>
      <c r="D1281" s="280"/>
      <c r="E1281" s="28"/>
      <c r="F1281" s="10"/>
      <c r="G1281" s="10"/>
      <c r="H1281" s="677"/>
      <c r="I1281" s="678"/>
    </row>
    <row r="1282" spans="1:10" ht="15" customHeight="1">
      <c r="A1282" s="62"/>
      <c r="B1282" s="42"/>
      <c r="C1282" s="43"/>
      <c r="D1282" s="278"/>
      <c r="E1282" s="32"/>
      <c r="F1282" s="24"/>
      <c r="G1282" s="24"/>
      <c r="H1282" s="671"/>
      <c r="I1282" s="672"/>
    </row>
    <row r="1283" spans="1:10" ht="15" customHeight="1">
      <c r="A1283" s="46"/>
      <c r="B1283" s="24"/>
      <c r="C1283" s="44"/>
      <c r="D1283" s="278"/>
      <c r="E1283" s="28"/>
      <c r="F1283" s="10"/>
      <c r="G1283" s="10"/>
      <c r="H1283" s="677"/>
      <c r="I1283" s="678"/>
    </row>
    <row r="1284" spans="1:10" ht="15" customHeight="1">
      <c r="A1284" s="45"/>
      <c r="B1284" s="9"/>
      <c r="C1284" s="63"/>
      <c r="D1284" s="279"/>
      <c r="E1284" s="26"/>
      <c r="F1284" s="9"/>
      <c r="G1284" s="9"/>
      <c r="H1284" s="661"/>
      <c r="I1284" s="662"/>
    </row>
    <row r="1285" spans="1:10" ht="15" customHeight="1">
      <c r="A1285" s="45"/>
      <c r="B1285" s="10"/>
      <c r="C1285" s="65"/>
      <c r="D1285" s="278"/>
      <c r="E1285" s="28"/>
      <c r="F1285" s="10"/>
      <c r="G1285" s="10"/>
      <c r="H1285" s="659"/>
      <c r="I1285" s="660"/>
    </row>
    <row r="1286" spans="1:10" ht="15" customHeight="1">
      <c r="A1286" s="62"/>
      <c r="B1286" s="9"/>
      <c r="C1286" s="25"/>
      <c r="D1286" s="279"/>
      <c r="E1286" s="21"/>
      <c r="F1286" s="66"/>
      <c r="G1286" s="67"/>
      <c r="H1286" s="661"/>
      <c r="I1286" s="662"/>
    </row>
    <row r="1287" spans="1:10" ht="15" customHeight="1">
      <c r="A1287" s="46"/>
      <c r="B1287" s="28"/>
      <c r="C1287" s="44"/>
      <c r="D1287" s="280"/>
      <c r="E1287" s="17"/>
      <c r="F1287" s="10"/>
      <c r="G1287" s="76"/>
      <c r="H1287" s="659"/>
      <c r="I1287" s="660"/>
    </row>
    <row r="1288" spans="1:10" ht="15" customHeight="1">
      <c r="A1288" s="62"/>
      <c r="B1288" s="9"/>
      <c r="C1288" s="25"/>
      <c r="D1288" s="279"/>
      <c r="E1288" s="21"/>
      <c r="F1288" s="66"/>
      <c r="G1288" s="67"/>
      <c r="H1288" s="661"/>
      <c r="I1288" s="662"/>
    </row>
    <row r="1289" spans="1:10" ht="15" customHeight="1">
      <c r="A1289" s="68"/>
      <c r="B1289" s="35"/>
      <c r="C1289" s="69"/>
      <c r="D1289" s="281"/>
      <c r="E1289" s="19"/>
      <c r="F1289" s="14"/>
      <c r="G1289" s="70"/>
      <c r="H1289" s="663"/>
      <c r="I1289" s="664"/>
    </row>
    <row r="1290" spans="1:10" ht="30" customHeight="1">
      <c r="A1290" s="54" t="s">
        <v>0</v>
      </c>
      <c r="B1290" s="55" t="s">
        <v>1</v>
      </c>
      <c r="C1290" s="55" t="s">
        <v>2</v>
      </c>
      <c r="D1290" s="276" t="s">
        <v>3</v>
      </c>
      <c r="E1290" s="55" t="s">
        <v>4</v>
      </c>
      <c r="F1290" s="55" t="s">
        <v>5</v>
      </c>
      <c r="G1290" s="55" t="s">
        <v>6</v>
      </c>
      <c r="H1290" s="665" t="s">
        <v>14</v>
      </c>
      <c r="I1290" s="666"/>
      <c r="J1290" s="7"/>
    </row>
    <row r="1291" spans="1:10" ht="15" customHeight="1">
      <c r="A1291" s="56"/>
      <c r="B1291" s="57"/>
      <c r="C1291" s="58"/>
      <c r="D1291" s="277"/>
      <c r="E1291" s="59"/>
      <c r="F1291" s="57"/>
      <c r="G1291" s="9"/>
      <c r="H1291" s="687"/>
      <c r="I1291" s="688"/>
    </row>
    <row r="1292" spans="1:10" ht="15" customHeight="1">
      <c r="A1292" s="48"/>
      <c r="B1292" s="61"/>
      <c r="C1292" s="31"/>
      <c r="D1292" s="278"/>
      <c r="E1292" s="32"/>
      <c r="F1292" s="24"/>
      <c r="G1292" s="10"/>
      <c r="H1292" s="659"/>
      <c r="I1292" s="660"/>
    </row>
    <row r="1293" spans="1:10" ht="15" customHeight="1">
      <c r="A1293" s="62"/>
      <c r="B1293" s="9"/>
      <c r="C1293" s="25"/>
      <c r="D1293" s="279"/>
      <c r="E1293" s="26"/>
      <c r="F1293" s="9"/>
      <c r="G1293" s="9"/>
      <c r="H1293" s="661"/>
      <c r="I1293" s="662"/>
    </row>
    <row r="1294" spans="1:10" ht="15" customHeight="1">
      <c r="A1294" s="46"/>
      <c r="B1294" s="10"/>
      <c r="C1294" s="44"/>
      <c r="D1294" s="280"/>
      <c r="E1294" s="28"/>
      <c r="F1294" s="10"/>
      <c r="G1294" s="10"/>
      <c r="H1294" s="659"/>
      <c r="I1294" s="660"/>
      <c r="J1294" s="6"/>
    </row>
    <row r="1295" spans="1:10" ht="15" customHeight="1">
      <c r="A1295" s="45"/>
      <c r="B1295" s="24"/>
      <c r="C1295" s="31"/>
      <c r="D1295" s="278"/>
      <c r="E1295" s="32"/>
      <c r="F1295" s="8"/>
      <c r="G1295" s="9"/>
      <c r="H1295" s="657"/>
      <c r="I1295" s="658"/>
    </row>
    <row r="1296" spans="1:10" ht="15" customHeight="1">
      <c r="A1296" s="46"/>
      <c r="B1296" s="10"/>
      <c r="C1296" s="44"/>
      <c r="D1296" s="280"/>
      <c r="E1296" s="28"/>
      <c r="F1296" s="10"/>
      <c r="G1296" s="10"/>
      <c r="H1296" s="659"/>
      <c r="I1296" s="660"/>
      <c r="J1296" s="6"/>
    </row>
    <row r="1297" spans="1:10" ht="15" customHeight="1">
      <c r="A1297" s="62"/>
      <c r="B1297" s="24"/>
      <c r="C1297" s="31"/>
      <c r="D1297" s="278"/>
      <c r="E1297" s="32"/>
      <c r="F1297" s="8"/>
      <c r="G1297" s="9"/>
      <c r="H1297" s="671"/>
      <c r="I1297" s="672"/>
    </row>
    <row r="1298" spans="1:10" ht="15" customHeight="1">
      <c r="A1298" s="46"/>
      <c r="B1298" s="10"/>
      <c r="C1298" s="27"/>
      <c r="D1298" s="280"/>
      <c r="E1298" s="28"/>
      <c r="F1298" s="10"/>
      <c r="G1298" s="10"/>
      <c r="H1298" s="659"/>
      <c r="I1298" s="660"/>
      <c r="J1298" s="6"/>
    </row>
    <row r="1299" spans="1:10" ht="15" customHeight="1">
      <c r="A1299" s="62"/>
      <c r="B1299" s="24"/>
      <c r="C1299" s="25"/>
      <c r="D1299" s="279"/>
      <c r="E1299" s="26"/>
      <c r="F1299" s="8"/>
      <c r="G1299" s="9"/>
      <c r="H1299" s="661"/>
      <c r="I1299" s="662"/>
    </row>
    <row r="1300" spans="1:10" ht="15" customHeight="1">
      <c r="A1300" s="46"/>
      <c r="B1300" s="10"/>
      <c r="C1300" s="27"/>
      <c r="D1300" s="280"/>
      <c r="E1300" s="28"/>
      <c r="F1300" s="10"/>
      <c r="G1300" s="10"/>
      <c r="H1300" s="659"/>
      <c r="I1300" s="660"/>
    </row>
    <row r="1301" spans="1:10" ht="15" customHeight="1">
      <c r="A1301" s="45"/>
      <c r="B1301" s="9"/>
      <c r="C1301" s="25"/>
      <c r="D1301" s="279"/>
      <c r="E1301" s="26"/>
      <c r="F1301" s="8"/>
      <c r="G1301" s="9"/>
      <c r="H1301" s="661"/>
      <c r="I1301" s="662"/>
    </row>
    <row r="1302" spans="1:10" ht="15" customHeight="1">
      <c r="A1302" s="45"/>
      <c r="B1302" s="10"/>
      <c r="C1302" s="27"/>
      <c r="D1302" s="280"/>
      <c r="E1302" s="28"/>
      <c r="F1302" s="10"/>
      <c r="G1302" s="10"/>
      <c r="H1302" s="659"/>
      <c r="I1302" s="660"/>
    </row>
    <row r="1303" spans="1:10" ht="15" customHeight="1">
      <c r="A1303" s="62"/>
      <c r="B1303" s="9"/>
      <c r="C1303" s="25"/>
      <c r="D1303" s="279"/>
      <c r="E1303" s="26"/>
      <c r="F1303" s="8"/>
      <c r="G1303" s="9"/>
      <c r="H1303" s="661"/>
      <c r="I1303" s="662"/>
    </row>
    <row r="1304" spans="1:10" ht="15" customHeight="1">
      <c r="A1304" s="46"/>
      <c r="B1304" s="10"/>
      <c r="C1304" s="29"/>
      <c r="D1304" s="282"/>
      <c r="E1304" s="30"/>
      <c r="F1304" s="11"/>
      <c r="G1304" s="10"/>
      <c r="H1304" s="659"/>
      <c r="I1304" s="660"/>
    </row>
    <row r="1305" spans="1:10" ht="15" customHeight="1">
      <c r="A1305" s="62"/>
      <c r="B1305" s="9"/>
      <c r="C1305" s="31"/>
      <c r="D1305" s="279"/>
      <c r="E1305" s="32"/>
      <c r="F1305" s="8"/>
      <c r="G1305" s="9"/>
      <c r="H1305" s="661"/>
      <c r="I1305" s="662"/>
    </row>
    <row r="1306" spans="1:10" ht="15" customHeight="1">
      <c r="A1306" s="48"/>
      <c r="B1306" s="11"/>
      <c r="C1306" s="29"/>
      <c r="D1306" s="282"/>
      <c r="E1306" s="30"/>
      <c r="F1306" s="11"/>
      <c r="G1306" s="11"/>
      <c r="H1306" s="659"/>
      <c r="I1306" s="660"/>
    </row>
    <row r="1307" spans="1:10" ht="15" customHeight="1">
      <c r="A1307" s="62"/>
      <c r="B1307" s="24"/>
      <c r="C1307" s="25"/>
      <c r="D1307" s="279"/>
      <c r="E1307" s="26"/>
      <c r="F1307" s="8"/>
      <c r="G1307" s="9"/>
      <c r="H1307" s="661"/>
      <c r="I1307" s="662"/>
    </row>
    <row r="1308" spans="1:10" ht="15" customHeight="1">
      <c r="A1308" s="48"/>
      <c r="B1308" s="10"/>
      <c r="C1308" s="31"/>
      <c r="D1308" s="278"/>
      <c r="E1308" s="28"/>
      <c r="F1308" s="24"/>
      <c r="G1308" s="10"/>
      <c r="H1308" s="659"/>
      <c r="I1308" s="660"/>
    </row>
    <row r="1309" spans="1:10" ht="15" customHeight="1">
      <c r="A1309" s="47"/>
      <c r="B1309" s="9"/>
      <c r="C1309" s="25"/>
      <c r="D1309" s="279"/>
      <c r="E1309" s="26"/>
      <c r="F1309" s="9"/>
      <c r="G1309" s="9"/>
      <c r="H1309" s="661"/>
      <c r="I1309" s="662"/>
    </row>
    <row r="1310" spans="1:10" ht="15" customHeight="1">
      <c r="A1310" s="48"/>
      <c r="B1310" s="24"/>
      <c r="C1310" s="44"/>
      <c r="D1310" s="280"/>
      <c r="E1310" s="28"/>
      <c r="F1310" s="10"/>
      <c r="G1310" s="10"/>
      <c r="H1310" s="659"/>
      <c r="I1310" s="660"/>
    </row>
    <row r="1311" spans="1:10" ht="15" customHeight="1">
      <c r="A1311" s="62"/>
      <c r="B1311" s="9"/>
      <c r="C1311" s="25"/>
      <c r="D1311" s="279"/>
      <c r="E1311" s="26"/>
      <c r="F1311" s="9"/>
      <c r="G1311" s="9"/>
      <c r="H1311" s="661"/>
      <c r="I1311" s="662"/>
    </row>
    <row r="1312" spans="1:10" ht="15" customHeight="1">
      <c r="A1312" s="46"/>
      <c r="B1312" s="24"/>
      <c r="C1312" s="44"/>
      <c r="D1312" s="280"/>
      <c r="E1312" s="28"/>
      <c r="F1312" s="10"/>
      <c r="G1312" s="10"/>
      <c r="H1312" s="659"/>
      <c r="I1312" s="660"/>
    </row>
    <row r="1313" spans="1:10" ht="15" customHeight="1">
      <c r="A1313" s="62"/>
      <c r="B1313" s="9"/>
      <c r="C1313" s="25"/>
      <c r="D1313" s="279"/>
      <c r="E1313" s="26"/>
      <c r="F1313" s="9"/>
      <c r="G1313" s="9"/>
      <c r="H1313" s="661"/>
      <c r="I1313" s="662"/>
    </row>
    <row r="1314" spans="1:10" ht="15" customHeight="1">
      <c r="A1314" s="46"/>
      <c r="B1314" s="10"/>
      <c r="C1314" s="39"/>
      <c r="D1314" s="280"/>
      <c r="E1314" s="28"/>
      <c r="F1314" s="10"/>
      <c r="G1314" s="10"/>
      <c r="H1314" s="659"/>
      <c r="I1314" s="660"/>
    </row>
    <row r="1315" spans="1:10" ht="15" customHeight="1">
      <c r="A1315" s="62"/>
      <c r="B1315" s="42"/>
      <c r="C1315" s="43"/>
      <c r="D1315" s="278"/>
      <c r="E1315" s="32"/>
      <c r="F1315" s="24"/>
      <c r="G1315" s="24"/>
      <c r="H1315" s="661"/>
      <c r="I1315" s="662"/>
    </row>
    <row r="1316" spans="1:10" ht="15" customHeight="1">
      <c r="A1316" s="46"/>
      <c r="B1316" s="24"/>
      <c r="C1316" s="44"/>
      <c r="D1316" s="278"/>
      <c r="E1316" s="28"/>
      <c r="F1316" s="10"/>
      <c r="G1316" s="10"/>
      <c r="H1316" s="659"/>
      <c r="I1316" s="660"/>
    </row>
    <row r="1317" spans="1:10" ht="15" customHeight="1">
      <c r="A1317" s="45"/>
      <c r="B1317" s="9"/>
      <c r="C1317" s="63"/>
      <c r="D1317" s="279"/>
      <c r="E1317" s="26"/>
      <c r="F1317" s="9"/>
      <c r="G1317" s="9"/>
      <c r="H1317" s="661"/>
      <c r="I1317" s="662"/>
    </row>
    <row r="1318" spans="1:10" ht="15" customHeight="1">
      <c r="A1318" s="45"/>
      <c r="B1318" s="10"/>
      <c r="C1318" s="65"/>
      <c r="D1318" s="278"/>
      <c r="E1318" s="28"/>
      <c r="F1318" s="10"/>
      <c r="G1318" s="10"/>
      <c r="H1318" s="659"/>
      <c r="I1318" s="660"/>
    </row>
    <row r="1319" spans="1:10" ht="15" customHeight="1">
      <c r="A1319" s="62"/>
      <c r="B1319" s="9"/>
      <c r="C1319" s="25"/>
      <c r="D1319" s="279"/>
      <c r="E1319" s="21"/>
      <c r="F1319" s="66"/>
      <c r="G1319" s="67"/>
      <c r="H1319" s="661"/>
      <c r="I1319" s="662"/>
    </row>
    <row r="1320" spans="1:10" ht="15" customHeight="1">
      <c r="A1320" s="46"/>
      <c r="B1320" s="28"/>
      <c r="C1320" s="44"/>
      <c r="D1320" s="280"/>
      <c r="E1320" s="17"/>
      <c r="F1320" s="10"/>
      <c r="G1320" s="76"/>
      <c r="H1320" s="659"/>
      <c r="I1320" s="660"/>
    </row>
    <row r="1321" spans="1:10" ht="15" customHeight="1">
      <c r="A1321" s="62"/>
      <c r="B1321" s="9"/>
      <c r="C1321" s="25"/>
      <c r="D1321" s="279"/>
      <c r="E1321" s="21"/>
      <c r="F1321" s="66"/>
      <c r="G1321" s="67"/>
      <c r="H1321" s="661"/>
      <c r="I1321" s="662"/>
    </row>
    <row r="1322" spans="1:10" ht="15" customHeight="1">
      <c r="A1322" s="68"/>
      <c r="B1322" s="35"/>
      <c r="C1322" s="69"/>
      <c r="D1322" s="281"/>
      <c r="E1322" s="19"/>
      <c r="F1322" s="14"/>
      <c r="G1322" s="70"/>
      <c r="H1322" s="663"/>
      <c r="I1322" s="664"/>
    </row>
    <row r="1323" spans="1:10" ht="30" customHeight="1">
      <c r="A1323" s="54" t="s">
        <v>0</v>
      </c>
      <c r="B1323" s="55" t="s">
        <v>1</v>
      </c>
      <c r="C1323" s="55" t="s">
        <v>2</v>
      </c>
      <c r="D1323" s="276" t="s">
        <v>3</v>
      </c>
      <c r="E1323" s="55" t="s">
        <v>4</v>
      </c>
      <c r="F1323" s="55" t="s">
        <v>5</v>
      </c>
      <c r="G1323" s="55" t="s">
        <v>6</v>
      </c>
      <c r="H1323" s="665" t="s">
        <v>14</v>
      </c>
      <c r="I1323" s="666"/>
      <c r="J1323" s="7"/>
    </row>
    <row r="1324" spans="1:10" ht="15" customHeight="1">
      <c r="A1324" s="56"/>
      <c r="B1324" s="57"/>
      <c r="C1324" s="58"/>
      <c r="D1324" s="277"/>
      <c r="E1324" s="59"/>
      <c r="F1324" s="57"/>
      <c r="G1324" s="9"/>
      <c r="H1324" s="687"/>
      <c r="I1324" s="688"/>
    </row>
    <row r="1325" spans="1:10" ht="15" customHeight="1">
      <c r="A1325" s="48"/>
      <c r="B1325" s="61"/>
      <c r="C1325" s="31"/>
      <c r="D1325" s="278"/>
      <c r="E1325" s="32"/>
      <c r="F1325" s="24"/>
      <c r="G1325" s="10"/>
      <c r="H1325" s="659"/>
      <c r="I1325" s="660"/>
    </row>
    <row r="1326" spans="1:10" ht="15" customHeight="1">
      <c r="A1326" s="62"/>
      <c r="B1326" s="9"/>
      <c r="C1326" s="25"/>
      <c r="D1326" s="279"/>
      <c r="E1326" s="26"/>
      <c r="F1326" s="9"/>
      <c r="G1326" s="9"/>
      <c r="H1326" s="661"/>
      <c r="I1326" s="662"/>
    </row>
    <row r="1327" spans="1:10" ht="15" customHeight="1">
      <c r="A1327" s="46"/>
      <c r="B1327" s="10"/>
      <c r="C1327" s="44"/>
      <c r="D1327" s="280"/>
      <c r="E1327" s="28"/>
      <c r="F1327" s="10"/>
      <c r="G1327" s="10"/>
      <c r="H1327" s="659"/>
      <c r="I1327" s="660"/>
      <c r="J1327" s="6"/>
    </row>
    <row r="1328" spans="1:10" ht="15" customHeight="1">
      <c r="A1328" s="45"/>
      <c r="B1328" s="24"/>
      <c r="C1328" s="31"/>
      <c r="D1328" s="278"/>
      <c r="E1328" s="32"/>
      <c r="F1328" s="8"/>
      <c r="G1328" s="9"/>
      <c r="H1328" s="657"/>
      <c r="I1328" s="658"/>
    </row>
    <row r="1329" spans="1:10" ht="15" customHeight="1">
      <c r="A1329" s="46"/>
      <c r="B1329" s="10"/>
      <c r="C1329" s="44"/>
      <c r="D1329" s="280"/>
      <c r="E1329" s="28"/>
      <c r="F1329" s="10"/>
      <c r="G1329" s="10"/>
      <c r="H1329" s="659"/>
      <c r="I1329" s="660"/>
      <c r="J1329" s="6"/>
    </row>
    <row r="1330" spans="1:10" ht="15" customHeight="1">
      <c r="A1330" s="62"/>
      <c r="B1330" s="24"/>
      <c r="C1330" s="31"/>
      <c r="D1330" s="278"/>
      <c r="E1330" s="32"/>
      <c r="F1330" s="8"/>
      <c r="G1330" s="9"/>
      <c r="H1330" s="657"/>
      <c r="I1330" s="658"/>
    </row>
    <row r="1331" spans="1:10" ht="15" customHeight="1">
      <c r="A1331" s="46"/>
      <c r="B1331" s="10"/>
      <c r="C1331" s="27"/>
      <c r="D1331" s="280"/>
      <c r="E1331" s="28"/>
      <c r="F1331" s="10"/>
      <c r="G1331" s="10"/>
      <c r="H1331" s="659"/>
      <c r="I1331" s="660"/>
      <c r="J1331" s="6"/>
    </row>
    <row r="1332" spans="1:10" ht="15" customHeight="1">
      <c r="A1332" s="62"/>
      <c r="B1332" s="24"/>
      <c r="C1332" s="25"/>
      <c r="D1332" s="279"/>
      <c r="E1332" s="26"/>
      <c r="F1332" s="8"/>
      <c r="G1332" s="9"/>
      <c r="H1332" s="661"/>
      <c r="I1332" s="662"/>
    </row>
    <row r="1333" spans="1:10" ht="15" customHeight="1">
      <c r="A1333" s="46"/>
      <c r="B1333" s="10"/>
      <c r="C1333" s="27"/>
      <c r="D1333" s="280"/>
      <c r="E1333" s="28"/>
      <c r="F1333" s="10"/>
      <c r="G1333" s="10"/>
      <c r="H1333" s="659"/>
      <c r="I1333" s="660"/>
    </row>
    <row r="1334" spans="1:10" ht="15" customHeight="1">
      <c r="A1334" s="45"/>
      <c r="B1334" s="9"/>
      <c r="C1334" s="25"/>
      <c r="D1334" s="279"/>
      <c r="E1334" s="26"/>
      <c r="F1334" s="8"/>
      <c r="G1334" s="9"/>
      <c r="H1334" s="661"/>
      <c r="I1334" s="662"/>
    </row>
    <row r="1335" spans="1:10" ht="15" customHeight="1">
      <c r="A1335" s="45"/>
      <c r="B1335" s="10"/>
      <c r="C1335" s="27"/>
      <c r="D1335" s="280"/>
      <c r="E1335" s="28"/>
      <c r="F1335" s="10"/>
      <c r="G1335" s="10"/>
      <c r="H1335" s="659"/>
      <c r="I1335" s="660"/>
    </row>
    <row r="1336" spans="1:10" ht="15" customHeight="1">
      <c r="A1336" s="62"/>
      <c r="B1336" s="9"/>
      <c r="C1336" s="25"/>
      <c r="D1336" s="279"/>
      <c r="E1336" s="26"/>
      <c r="F1336" s="8"/>
      <c r="G1336" s="9"/>
      <c r="H1336" s="661"/>
      <c r="I1336" s="662"/>
    </row>
    <row r="1337" spans="1:10" ht="15" customHeight="1">
      <c r="A1337" s="46"/>
      <c r="B1337" s="10"/>
      <c r="C1337" s="29"/>
      <c r="D1337" s="282"/>
      <c r="E1337" s="30"/>
      <c r="F1337" s="11"/>
      <c r="G1337" s="10"/>
      <c r="H1337" s="659"/>
      <c r="I1337" s="660"/>
    </row>
    <row r="1338" spans="1:10" ht="15" customHeight="1">
      <c r="A1338" s="62"/>
      <c r="B1338" s="9"/>
      <c r="C1338" s="31"/>
      <c r="D1338" s="279"/>
      <c r="E1338" s="32"/>
      <c r="F1338" s="8"/>
      <c r="G1338" s="9"/>
      <c r="H1338" s="661"/>
      <c r="I1338" s="662"/>
    </row>
    <row r="1339" spans="1:10" ht="15" customHeight="1">
      <c r="A1339" s="48"/>
      <c r="B1339" s="11"/>
      <c r="C1339" s="29"/>
      <c r="D1339" s="282"/>
      <c r="E1339" s="30"/>
      <c r="F1339" s="11"/>
      <c r="G1339" s="11"/>
      <c r="H1339" s="659"/>
      <c r="I1339" s="660"/>
    </row>
    <row r="1340" spans="1:10" ht="15" customHeight="1">
      <c r="A1340" s="62"/>
      <c r="B1340" s="24"/>
      <c r="C1340" s="25"/>
      <c r="D1340" s="279"/>
      <c r="E1340" s="26"/>
      <c r="F1340" s="8"/>
      <c r="G1340" s="9"/>
      <c r="H1340" s="661"/>
      <c r="I1340" s="662"/>
    </row>
    <row r="1341" spans="1:10" ht="15" customHeight="1">
      <c r="A1341" s="48"/>
      <c r="B1341" s="10"/>
      <c r="C1341" s="31"/>
      <c r="D1341" s="278"/>
      <c r="E1341" s="28"/>
      <c r="F1341" s="24"/>
      <c r="G1341" s="10"/>
      <c r="H1341" s="659"/>
      <c r="I1341" s="660"/>
    </row>
    <row r="1342" spans="1:10" ht="15" customHeight="1">
      <c r="A1342" s="47"/>
      <c r="B1342" s="9"/>
      <c r="C1342" s="25"/>
      <c r="D1342" s="279"/>
      <c r="E1342" s="26"/>
      <c r="F1342" s="9"/>
      <c r="G1342" s="9"/>
      <c r="H1342" s="661"/>
      <c r="I1342" s="662"/>
    </row>
    <row r="1343" spans="1:10" ht="15" customHeight="1">
      <c r="A1343" s="48"/>
      <c r="B1343" s="24"/>
      <c r="C1343" s="44"/>
      <c r="D1343" s="280"/>
      <c r="E1343" s="28"/>
      <c r="F1343" s="10"/>
      <c r="G1343" s="10"/>
      <c r="H1343" s="659"/>
      <c r="I1343" s="660"/>
    </row>
    <row r="1344" spans="1:10" ht="15" customHeight="1">
      <c r="A1344" s="62"/>
      <c r="B1344" s="9"/>
      <c r="C1344" s="25"/>
      <c r="D1344" s="279"/>
      <c r="E1344" s="26"/>
      <c r="F1344" s="9"/>
      <c r="G1344" s="9"/>
      <c r="H1344" s="661"/>
      <c r="I1344" s="662"/>
    </row>
    <row r="1345" spans="1:10" ht="15" customHeight="1">
      <c r="A1345" s="46"/>
      <c r="B1345" s="24"/>
      <c r="C1345" s="44"/>
      <c r="D1345" s="280"/>
      <c r="E1345" s="28"/>
      <c r="F1345" s="10"/>
      <c r="G1345" s="10"/>
      <c r="H1345" s="659"/>
      <c r="I1345" s="660"/>
    </row>
    <row r="1346" spans="1:10" ht="15" customHeight="1">
      <c r="A1346" s="62"/>
      <c r="B1346" s="9"/>
      <c r="C1346" s="25"/>
      <c r="D1346" s="279"/>
      <c r="E1346" s="26"/>
      <c r="F1346" s="9"/>
      <c r="G1346" s="9"/>
      <c r="H1346" s="661"/>
      <c r="I1346" s="662"/>
    </row>
    <row r="1347" spans="1:10" ht="15" customHeight="1">
      <c r="A1347" s="46"/>
      <c r="B1347" s="10"/>
      <c r="C1347" s="39"/>
      <c r="D1347" s="280"/>
      <c r="E1347" s="28"/>
      <c r="F1347" s="10"/>
      <c r="G1347" s="10"/>
      <c r="H1347" s="659"/>
      <c r="I1347" s="660"/>
    </row>
    <row r="1348" spans="1:10" ht="15" customHeight="1">
      <c r="A1348" s="62"/>
      <c r="B1348" s="42"/>
      <c r="C1348" s="43"/>
      <c r="D1348" s="278"/>
      <c r="E1348" s="32"/>
      <c r="F1348" s="24"/>
      <c r="G1348" s="24"/>
      <c r="H1348" s="661"/>
      <c r="I1348" s="662"/>
    </row>
    <row r="1349" spans="1:10" ht="15" customHeight="1">
      <c r="A1349" s="46"/>
      <c r="B1349" s="24"/>
      <c r="C1349" s="44"/>
      <c r="D1349" s="278"/>
      <c r="E1349" s="28"/>
      <c r="F1349" s="10"/>
      <c r="G1349" s="10"/>
      <c r="H1349" s="659"/>
      <c r="I1349" s="660"/>
    </row>
    <row r="1350" spans="1:10" ht="15" customHeight="1">
      <c r="A1350" s="45"/>
      <c r="B1350" s="9"/>
      <c r="C1350" s="63"/>
      <c r="D1350" s="279"/>
      <c r="E1350" s="26"/>
      <c r="F1350" s="9"/>
      <c r="G1350" s="9"/>
      <c r="H1350" s="661"/>
      <c r="I1350" s="662"/>
    </row>
    <row r="1351" spans="1:10" ht="15" customHeight="1">
      <c r="A1351" s="45"/>
      <c r="B1351" s="10"/>
      <c r="C1351" s="65"/>
      <c r="D1351" s="278"/>
      <c r="E1351" s="28"/>
      <c r="F1351" s="10"/>
      <c r="G1351" s="10"/>
      <c r="H1351" s="659"/>
      <c r="I1351" s="660"/>
    </row>
    <row r="1352" spans="1:10" ht="15" customHeight="1">
      <c r="A1352" s="62"/>
      <c r="B1352" s="9"/>
      <c r="C1352" s="25"/>
      <c r="D1352" s="279"/>
      <c r="E1352" s="21"/>
      <c r="F1352" s="66"/>
      <c r="G1352" s="67"/>
      <c r="H1352" s="661"/>
      <c r="I1352" s="662"/>
    </row>
    <row r="1353" spans="1:10" ht="15" customHeight="1">
      <c r="A1353" s="46"/>
      <c r="B1353" s="28"/>
      <c r="C1353" s="44"/>
      <c r="D1353" s="280"/>
      <c r="E1353" s="17"/>
      <c r="F1353" s="10"/>
      <c r="G1353" s="76"/>
      <c r="H1353" s="659"/>
      <c r="I1353" s="660"/>
    </row>
    <row r="1354" spans="1:10" ht="15" customHeight="1">
      <c r="A1354" s="62"/>
      <c r="B1354" s="9"/>
      <c r="C1354" s="25"/>
      <c r="D1354" s="279"/>
      <c r="E1354" s="21"/>
      <c r="F1354" s="66"/>
      <c r="G1354" s="67"/>
      <c r="H1354" s="661"/>
      <c r="I1354" s="662"/>
    </row>
    <row r="1355" spans="1:10" ht="15" customHeight="1">
      <c r="A1355" s="68"/>
      <c r="B1355" s="35"/>
      <c r="C1355" s="69"/>
      <c r="D1355" s="281"/>
      <c r="E1355" s="19"/>
      <c r="F1355" s="14"/>
      <c r="G1355" s="70"/>
      <c r="H1355" s="663"/>
      <c r="I1355" s="664"/>
    </row>
    <row r="1356" spans="1:10" ht="30" customHeight="1">
      <c r="A1356" s="54" t="s">
        <v>0</v>
      </c>
      <c r="B1356" s="55" t="s">
        <v>1</v>
      </c>
      <c r="C1356" s="55" t="s">
        <v>2</v>
      </c>
      <c r="D1356" s="276" t="s">
        <v>3</v>
      </c>
      <c r="E1356" s="55" t="s">
        <v>4</v>
      </c>
      <c r="F1356" s="55" t="s">
        <v>5</v>
      </c>
      <c r="G1356" s="55" t="s">
        <v>6</v>
      </c>
      <c r="H1356" s="665" t="s">
        <v>14</v>
      </c>
      <c r="I1356" s="666"/>
      <c r="J1356" s="7"/>
    </row>
    <row r="1357" spans="1:10" ht="15" customHeight="1">
      <c r="A1357" s="56"/>
      <c r="B1357" s="57"/>
      <c r="C1357" s="58"/>
      <c r="D1357" s="277"/>
      <c r="E1357" s="59"/>
      <c r="F1357" s="57"/>
      <c r="G1357" s="9"/>
      <c r="H1357" s="687"/>
      <c r="I1357" s="688"/>
    </row>
    <row r="1358" spans="1:10" ht="15" customHeight="1">
      <c r="A1358" s="60"/>
      <c r="B1358" s="61"/>
      <c r="C1358" s="31"/>
      <c r="D1358" s="278"/>
      <c r="E1358" s="32"/>
      <c r="F1358" s="24"/>
      <c r="G1358" s="10"/>
      <c r="H1358" s="659"/>
      <c r="I1358" s="660"/>
    </row>
    <row r="1359" spans="1:10" ht="15" customHeight="1">
      <c r="A1359" s="62"/>
      <c r="B1359" s="9"/>
      <c r="C1359" s="25"/>
      <c r="D1359" s="279"/>
      <c r="E1359" s="26"/>
      <c r="F1359" s="9"/>
      <c r="G1359" s="9"/>
      <c r="H1359" s="661"/>
      <c r="I1359" s="662"/>
    </row>
    <row r="1360" spans="1:10" ht="15" customHeight="1">
      <c r="A1360" s="46"/>
      <c r="B1360" s="10"/>
      <c r="C1360" s="44"/>
      <c r="D1360" s="280"/>
      <c r="E1360" s="28"/>
      <c r="F1360" s="10"/>
      <c r="G1360" s="10"/>
      <c r="H1360" s="659"/>
      <c r="I1360" s="660"/>
      <c r="J1360" s="6"/>
    </row>
    <row r="1361" spans="1:10" ht="15" customHeight="1">
      <c r="A1361" s="45"/>
      <c r="B1361" s="24"/>
      <c r="C1361" s="31"/>
      <c r="D1361" s="278"/>
      <c r="E1361" s="32"/>
      <c r="F1361" s="8"/>
      <c r="G1361" s="9"/>
      <c r="H1361" s="671"/>
      <c r="I1361" s="672"/>
    </row>
    <row r="1362" spans="1:10" ht="15" customHeight="1">
      <c r="A1362" s="46"/>
      <c r="B1362" s="10"/>
      <c r="C1362" s="44"/>
      <c r="D1362" s="280"/>
      <c r="E1362" s="28"/>
      <c r="F1362" s="10"/>
      <c r="G1362" s="10"/>
      <c r="H1362" s="677"/>
      <c r="I1362" s="678"/>
      <c r="J1362" s="6"/>
    </row>
    <row r="1363" spans="1:10" ht="15" customHeight="1">
      <c r="A1363" s="62"/>
      <c r="B1363" s="9"/>
      <c r="C1363" s="25"/>
      <c r="D1363" s="279"/>
      <c r="E1363" s="26"/>
      <c r="F1363" s="9"/>
      <c r="G1363" s="9"/>
      <c r="H1363" s="671"/>
      <c r="I1363" s="672"/>
    </row>
    <row r="1364" spans="1:10" ht="15" customHeight="1">
      <c r="A1364" s="46"/>
      <c r="B1364" s="10"/>
      <c r="C1364" s="39"/>
      <c r="D1364" s="280"/>
      <c r="E1364" s="28"/>
      <c r="F1364" s="10"/>
      <c r="G1364" s="10"/>
      <c r="H1364" s="677"/>
      <c r="I1364" s="678"/>
    </row>
    <row r="1365" spans="1:10" ht="15" customHeight="1">
      <c r="A1365" s="62"/>
      <c r="B1365" s="24"/>
      <c r="C1365" s="31"/>
      <c r="D1365" s="278"/>
      <c r="E1365" s="32"/>
      <c r="F1365" s="8"/>
      <c r="G1365" s="9"/>
      <c r="H1365" s="671"/>
      <c r="I1365" s="672"/>
    </row>
    <row r="1366" spans="1:10" ht="15" customHeight="1">
      <c r="A1366" s="46"/>
      <c r="B1366" s="10"/>
      <c r="C1366" s="27"/>
      <c r="D1366" s="280"/>
      <c r="E1366" s="28"/>
      <c r="F1366" s="10"/>
      <c r="G1366" s="10"/>
      <c r="H1366" s="677"/>
      <c r="I1366" s="678"/>
      <c r="J1366" s="6"/>
    </row>
    <row r="1367" spans="1:10" ht="15" customHeight="1">
      <c r="A1367" s="45"/>
      <c r="B1367" s="42"/>
      <c r="C1367" s="63"/>
      <c r="D1367" s="278"/>
      <c r="E1367" s="32"/>
      <c r="F1367" s="24"/>
      <c r="G1367" s="9"/>
      <c r="H1367" s="671"/>
      <c r="I1367" s="672"/>
    </row>
    <row r="1368" spans="1:10" ht="15" customHeight="1">
      <c r="A1368" s="46"/>
      <c r="B1368" s="10"/>
      <c r="C1368" s="44"/>
      <c r="D1368" s="278"/>
      <c r="E1368" s="28"/>
      <c r="F1368" s="10"/>
      <c r="G1368" s="10"/>
      <c r="H1368" s="677"/>
      <c r="I1368" s="678"/>
    </row>
    <row r="1369" spans="1:10" ht="15" customHeight="1">
      <c r="A1369" s="45"/>
      <c r="B1369" s="24"/>
      <c r="C1369" s="31"/>
      <c r="D1369" s="279"/>
      <c r="E1369" s="26"/>
      <c r="F1369" s="8"/>
      <c r="G1369" s="9"/>
      <c r="H1369" s="671"/>
      <c r="I1369" s="672"/>
    </row>
    <row r="1370" spans="1:10" ht="15" customHeight="1">
      <c r="A1370" s="46"/>
      <c r="B1370" s="10"/>
      <c r="C1370" s="27"/>
      <c r="D1370" s="280"/>
      <c r="E1370" s="28"/>
      <c r="F1370" s="10"/>
      <c r="G1370" s="10"/>
      <c r="H1370" s="677"/>
      <c r="I1370" s="678"/>
    </row>
    <row r="1371" spans="1:10" ht="15" customHeight="1">
      <c r="A1371" s="45"/>
      <c r="B1371" s="9"/>
      <c r="C1371" s="63"/>
      <c r="D1371" s="279"/>
      <c r="E1371" s="26"/>
      <c r="F1371" s="9"/>
      <c r="G1371" s="9"/>
      <c r="H1371" s="671"/>
      <c r="I1371" s="672"/>
    </row>
    <row r="1372" spans="1:10" ht="15" customHeight="1">
      <c r="A1372" s="46"/>
      <c r="B1372" s="10"/>
      <c r="C1372" s="65"/>
      <c r="D1372" s="278"/>
      <c r="E1372" s="28"/>
      <c r="F1372" s="10"/>
      <c r="G1372" s="10"/>
      <c r="H1372" s="677"/>
      <c r="I1372" s="678"/>
    </row>
    <row r="1373" spans="1:10" ht="15" customHeight="1">
      <c r="A1373" s="45"/>
      <c r="B1373" s="9"/>
      <c r="C1373" s="25"/>
      <c r="D1373" s="279"/>
      <c r="E1373" s="26"/>
      <c r="F1373" s="8"/>
      <c r="G1373" s="9"/>
      <c r="H1373" s="679"/>
      <c r="I1373" s="680"/>
    </row>
    <row r="1374" spans="1:10" ht="15" customHeight="1">
      <c r="A1374" s="46"/>
      <c r="B1374" s="10"/>
      <c r="C1374" s="27"/>
      <c r="D1374" s="280"/>
      <c r="E1374" s="28"/>
      <c r="F1374" s="10"/>
      <c r="G1374" s="10"/>
      <c r="H1374" s="677"/>
      <c r="I1374" s="678"/>
    </row>
    <row r="1375" spans="1:10" ht="15" customHeight="1">
      <c r="A1375" s="62"/>
      <c r="B1375" s="9"/>
      <c r="C1375" s="25"/>
      <c r="D1375" s="279"/>
      <c r="E1375" s="21"/>
      <c r="F1375" s="66"/>
      <c r="G1375" s="9"/>
      <c r="H1375" s="671"/>
      <c r="I1375" s="672"/>
    </row>
    <row r="1376" spans="1:10" ht="15" customHeight="1">
      <c r="A1376" s="46"/>
      <c r="B1376" s="64"/>
      <c r="C1376" s="44"/>
      <c r="D1376" s="280"/>
      <c r="E1376" s="17"/>
      <c r="F1376" s="10"/>
      <c r="G1376" s="10"/>
      <c r="H1376" s="677"/>
      <c r="I1376" s="678"/>
    </row>
    <row r="1377" spans="1:10" ht="15" customHeight="1">
      <c r="A1377" s="62"/>
      <c r="B1377" s="9"/>
      <c r="C1377" s="25"/>
      <c r="D1377" s="279"/>
      <c r="E1377" s="26"/>
      <c r="F1377" s="9"/>
      <c r="G1377" s="9"/>
      <c r="H1377" s="671"/>
      <c r="I1377" s="672"/>
    </row>
    <row r="1378" spans="1:10" ht="15" customHeight="1">
      <c r="A1378" s="46"/>
      <c r="B1378" s="10"/>
      <c r="C1378" s="44"/>
      <c r="D1378" s="280"/>
      <c r="E1378" s="28"/>
      <c r="F1378" s="10"/>
      <c r="G1378" s="10"/>
      <c r="H1378" s="677"/>
      <c r="I1378" s="678"/>
    </row>
    <row r="1379" spans="1:10" ht="15" customHeight="1">
      <c r="A1379" s="62"/>
      <c r="B1379" s="24"/>
      <c r="C1379" s="25"/>
      <c r="D1379" s="298"/>
      <c r="E1379" s="26"/>
      <c r="F1379" s="8"/>
      <c r="G1379" s="9"/>
      <c r="H1379" s="671"/>
      <c r="I1379" s="672"/>
    </row>
    <row r="1380" spans="1:10" ht="15" customHeight="1">
      <c r="A1380" s="48"/>
      <c r="B1380" s="10"/>
      <c r="C1380" s="31"/>
      <c r="D1380" s="300"/>
      <c r="E1380" s="28"/>
      <c r="F1380" s="24"/>
      <c r="G1380" s="10"/>
      <c r="H1380" s="677"/>
      <c r="I1380" s="678"/>
    </row>
    <row r="1381" spans="1:10" ht="15" customHeight="1">
      <c r="A1381" s="62"/>
      <c r="B1381" s="9"/>
      <c r="C1381" s="25"/>
      <c r="D1381" s="298"/>
      <c r="E1381" s="26"/>
      <c r="F1381" s="8"/>
      <c r="G1381" s="9"/>
      <c r="H1381" s="657"/>
      <c r="I1381" s="658"/>
    </row>
    <row r="1382" spans="1:10" ht="15" customHeight="1">
      <c r="A1382" s="46"/>
      <c r="B1382" s="10"/>
      <c r="C1382" s="29"/>
      <c r="D1382" s="299"/>
      <c r="E1382" s="30"/>
      <c r="F1382" s="11"/>
      <c r="G1382" s="10"/>
      <c r="H1382" s="659"/>
      <c r="I1382" s="660"/>
    </row>
    <row r="1383" spans="1:10" ht="15" customHeight="1">
      <c r="A1383" s="62"/>
      <c r="B1383" s="9"/>
      <c r="C1383" s="25"/>
      <c r="D1383" s="298"/>
      <c r="E1383" s="26"/>
      <c r="F1383" s="9"/>
      <c r="G1383" s="9"/>
      <c r="H1383" s="671"/>
      <c r="I1383" s="672"/>
    </row>
    <row r="1384" spans="1:10" ht="15" customHeight="1">
      <c r="A1384" s="46"/>
      <c r="B1384" s="10"/>
      <c r="C1384" s="44"/>
      <c r="D1384" s="297"/>
      <c r="E1384" s="28"/>
      <c r="F1384" s="10"/>
      <c r="G1384" s="10"/>
      <c r="H1384" s="677"/>
      <c r="I1384" s="678"/>
    </row>
    <row r="1385" spans="1:10" ht="15" customHeight="1">
      <c r="A1385" s="62"/>
      <c r="B1385" s="9"/>
      <c r="C1385" s="31"/>
      <c r="D1385" s="279"/>
      <c r="E1385" s="32"/>
      <c r="F1385" s="8"/>
      <c r="G1385" s="9"/>
      <c r="H1385" s="671"/>
      <c r="I1385" s="672"/>
    </row>
    <row r="1386" spans="1:10" ht="15" customHeight="1">
      <c r="A1386" s="48"/>
      <c r="B1386" s="11"/>
      <c r="C1386" s="29"/>
      <c r="D1386" s="282"/>
      <c r="E1386" s="30"/>
      <c r="F1386" s="11"/>
      <c r="G1386" s="10"/>
      <c r="H1386" s="677"/>
      <c r="I1386" s="678"/>
    </row>
    <row r="1387" spans="1:10" ht="15" customHeight="1">
      <c r="A1387" s="62"/>
      <c r="B1387" s="9"/>
      <c r="C1387" s="25"/>
      <c r="D1387" s="279"/>
      <c r="E1387" s="21"/>
      <c r="F1387" s="9"/>
      <c r="G1387" s="9"/>
      <c r="H1387" s="671"/>
      <c r="I1387" s="672"/>
    </row>
    <row r="1388" spans="1:10" ht="15" customHeight="1">
      <c r="A1388" s="68"/>
      <c r="B1388" s="14"/>
      <c r="C1388" s="69"/>
      <c r="D1388" s="281"/>
      <c r="E1388" s="19"/>
      <c r="F1388" s="14"/>
      <c r="G1388" s="14"/>
      <c r="H1388" s="673"/>
      <c r="I1388" s="674"/>
    </row>
    <row r="1389" spans="1:10" ht="30" customHeight="1">
      <c r="A1389" s="54" t="s">
        <v>0</v>
      </c>
      <c r="B1389" s="55" t="s">
        <v>1</v>
      </c>
      <c r="C1389" s="55" t="s">
        <v>2</v>
      </c>
      <c r="D1389" s="276" t="s">
        <v>3</v>
      </c>
      <c r="E1389" s="55" t="s">
        <v>4</v>
      </c>
      <c r="F1389" s="55" t="s">
        <v>5</v>
      </c>
      <c r="G1389" s="55" t="s">
        <v>6</v>
      </c>
      <c r="H1389" s="665" t="s">
        <v>14</v>
      </c>
      <c r="I1389" s="666"/>
      <c r="J1389" s="7"/>
    </row>
    <row r="1390" spans="1:10" ht="15" customHeight="1">
      <c r="A1390" s="107"/>
      <c r="B1390" s="57"/>
      <c r="C1390" s="58"/>
      <c r="D1390" s="277"/>
      <c r="E1390" s="59"/>
      <c r="F1390" s="57"/>
      <c r="G1390" s="57"/>
      <c r="H1390" s="704"/>
      <c r="I1390" s="705"/>
    </row>
    <row r="1391" spans="1:10" ht="15" customHeight="1">
      <c r="A1391" s="48"/>
      <c r="B1391" s="10"/>
      <c r="C1391" s="44"/>
      <c r="D1391" s="280"/>
      <c r="E1391" s="28"/>
      <c r="F1391" s="10"/>
      <c r="G1391" s="10"/>
      <c r="H1391" s="677"/>
      <c r="I1391" s="678"/>
    </row>
    <row r="1392" spans="1:10" ht="15" customHeight="1">
      <c r="A1392" s="45"/>
      <c r="B1392" s="24"/>
      <c r="C1392" s="31"/>
      <c r="D1392" s="278"/>
      <c r="E1392" s="32"/>
      <c r="F1392" s="101"/>
      <c r="G1392" s="24"/>
      <c r="H1392" s="698"/>
      <c r="I1392" s="699"/>
    </row>
    <row r="1393" spans="1:10" ht="15" customHeight="1">
      <c r="A1393" s="60"/>
      <c r="B1393" s="10"/>
      <c r="C1393" s="44"/>
      <c r="D1393" s="280"/>
      <c r="E1393" s="28"/>
      <c r="F1393" s="10"/>
      <c r="G1393" s="10"/>
      <c r="H1393" s="694"/>
      <c r="I1393" s="695"/>
    </row>
    <row r="1394" spans="1:10" ht="15" customHeight="1">
      <c r="A1394" s="62"/>
      <c r="B1394" s="24"/>
      <c r="C1394" s="31"/>
      <c r="D1394" s="278"/>
      <c r="E1394" s="32"/>
      <c r="F1394" s="42"/>
      <c r="G1394" s="24"/>
      <c r="H1394" s="669"/>
      <c r="I1394" s="670"/>
    </row>
    <row r="1395" spans="1:10" ht="15" customHeight="1">
      <c r="A1395" s="46"/>
      <c r="B1395" s="10"/>
      <c r="C1395" s="44"/>
      <c r="D1395" s="280"/>
      <c r="E1395" s="28"/>
      <c r="F1395" s="10"/>
      <c r="G1395" s="10"/>
      <c r="H1395" s="677"/>
      <c r="I1395" s="678"/>
    </row>
    <row r="1396" spans="1:10" ht="15" customHeight="1">
      <c r="A1396" s="62"/>
      <c r="B1396" s="24"/>
      <c r="C1396" s="25"/>
      <c r="D1396" s="279"/>
      <c r="E1396" s="26"/>
      <c r="F1396" s="36"/>
      <c r="G1396" s="9"/>
      <c r="H1396" s="657"/>
      <c r="I1396" s="658"/>
    </row>
    <row r="1397" spans="1:10" ht="15" customHeight="1">
      <c r="A1397" s="48"/>
      <c r="B1397" s="10"/>
      <c r="C1397" s="31"/>
      <c r="D1397" s="278"/>
      <c r="E1397" s="28"/>
      <c r="F1397" s="10"/>
      <c r="G1397" s="10"/>
      <c r="H1397" s="677"/>
      <c r="I1397" s="678"/>
    </row>
    <row r="1398" spans="1:10" ht="15" customHeight="1">
      <c r="A1398" s="62"/>
      <c r="B1398" s="9"/>
      <c r="C1398" s="25"/>
      <c r="D1398" s="279"/>
      <c r="E1398" s="26"/>
      <c r="F1398" s="66"/>
      <c r="G1398" s="9"/>
      <c r="H1398" s="671"/>
      <c r="I1398" s="672"/>
    </row>
    <row r="1399" spans="1:10" ht="15" customHeight="1">
      <c r="A1399" s="46"/>
      <c r="B1399" s="64"/>
      <c r="C1399" s="44"/>
      <c r="D1399" s="280"/>
      <c r="E1399" s="28"/>
      <c r="F1399" s="10"/>
      <c r="G1399" s="10"/>
      <c r="H1399" s="677"/>
      <c r="I1399" s="678"/>
      <c r="J1399" s="6"/>
    </row>
    <row r="1400" spans="1:10" ht="15" customHeight="1">
      <c r="A1400" s="45"/>
      <c r="B1400" s="24"/>
      <c r="C1400" s="63"/>
      <c r="D1400" s="278"/>
      <c r="E1400" s="32"/>
      <c r="F1400" s="36"/>
      <c r="G1400" s="9"/>
      <c r="H1400" s="679"/>
      <c r="I1400" s="680"/>
    </row>
    <row r="1401" spans="1:10" ht="15" customHeight="1">
      <c r="A1401" s="46"/>
      <c r="B1401" s="10"/>
      <c r="C1401" s="44"/>
      <c r="D1401" s="297"/>
      <c r="E1401" s="32"/>
      <c r="F1401" s="10"/>
      <c r="G1401" s="10"/>
      <c r="H1401" s="694"/>
      <c r="I1401" s="695"/>
      <c r="J1401" s="6"/>
    </row>
    <row r="1402" spans="1:10" ht="15" customHeight="1">
      <c r="A1402" s="62"/>
      <c r="B1402" s="24"/>
      <c r="C1402" s="43"/>
      <c r="D1402" s="279"/>
      <c r="E1402" s="26"/>
      <c r="F1402" s="36"/>
      <c r="G1402" s="9"/>
      <c r="H1402" s="657"/>
      <c r="I1402" s="658"/>
    </row>
    <row r="1403" spans="1:10" ht="15" customHeight="1">
      <c r="A1403" s="46"/>
      <c r="B1403" s="10"/>
      <c r="C1403" s="65"/>
      <c r="D1403" s="280"/>
      <c r="E1403" s="28"/>
      <c r="F1403" s="10"/>
      <c r="G1403" s="10"/>
      <c r="H1403" s="659"/>
      <c r="I1403" s="660"/>
      <c r="J1403" s="6"/>
    </row>
    <row r="1404" spans="1:10" ht="15" customHeight="1">
      <c r="A1404" s="62"/>
      <c r="B1404" s="9"/>
      <c r="C1404" s="25"/>
      <c r="D1404" s="279"/>
      <c r="E1404" s="26"/>
      <c r="F1404" s="36"/>
      <c r="G1404" s="9"/>
      <c r="H1404" s="685"/>
      <c r="I1404" s="686"/>
      <c r="J1404" s="303"/>
    </row>
    <row r="1405" spans="1:10" ht="15" customHeight="1">
      <c r="A1405" s="46"/>
      <c r="B1405" s="64"/>
      <c r="C1405" s="44"/>
      <c r="D1405" s="280"/>
      <c r="E1405" s="28"/>
      <c r="F1405" s="10"/>
      <c r="G1405" s="10"/>
      <c r="H1405" s="659"/>
      <c r="I1405" s="660"/>
    </row>
    <row r="1406" spans="1:10" ht="15" customHeight="1">
      <c r="A1406" s="45"/>
      <c r="B1406" s="9"/>
      <c r="C1406" s="25"/>
      <c r="D1406" s="279"/>
      <c r="E1406" s="26"/>
      <c r="F1406" s="8"/>
      <c r="G1406" s="9"/>
      <c r="H1406" s="671"/>
      <c r="I1406" s="672"/>
    </row>
    <row r="1407" spans="1:10" ht="15" customHeight="1">
      <c r="A1407" s="45"/>
      <c r="B1407" s="64"/>
      <c r="C1407" s="44"/>
      <c r="D1407" s="297"/>
      <c r="E1407" s="28"/>
      <c r="F1407" s="10"/>
      <c r="G1407" s="10"/>
      <c r="H1407" s="677"/>
      <c r="I1407" s="678"/>
    </row>
    <row r="1408" spans="1:10" ht="15" customHeight="1">
      <c r="A1408" s="62"/>
      <c r="B1408" s="9"/>
      <c r="C1408" s="25"/>
      <c r="D1408" s="279"/>
      <c r="E1408" s="26"/>
      <c r="F1408" s="8"/>
      <c r="G1408" s="9"/>
      <c r="H1408" s="671"/>
      <c r="I1408" s="672"/>
    </row>
    <row r="1409" spans="1:10" ht="15" customHeight="1">
      <c r="A1409" s="48"/>
      <c r="B1409" s="24"/>
      <c r="C1409" s="44"/>
      <c r="D1409" s="280"/>
      <c r="E1409" s="28"/>
      <c r="F1409" s="24"/>
      <c r="G1409" s="10"/>
      <c r="H1409" s="677"/>
      <c r="I1409" s="678"/>
    </row>
    <row r="1410" spans="1:10" ht="15" customHeight="1">
      <c r="A1410" s="62"/>
      <c r="B1410" s="9"/>
      <c r="C1410" s="25"/>
      <c r="D1410" s="279"/>
      <c r="E1410" s="26"/>
      <c r="F1410" s="9"/>
      <c r="G1410" s="9"/>
      <c r="H1410" s="671"/>
      <c r="I1410" s="672"/>
    </row>
    <row r="1411" spans="1:10" ht="15" customHeight="1">
      <c r="A1411" s="46"/>
      <c r="B1411" s="24"/>
      <c r="C1411" s="44"/>
      <c r="D1411" s="280"/>
      <c r="E1411" s="28"/>
      <c r="F1411" s="10"/>
      <c r="G1411" s="10"/>
      <c r="H1411" s="677"/>
      <c r="I1411" s="678"/>
    </row>
    <row r="1412" spans="1:10" ht="15" customHeight="1">
      <c r="A1412" s="62"/>
      <c r="B1412" s="9"/>
      <c r="C1412" s="25"/>
      <c r="D1412" s="279"/>
      <c r="E1412" s="26"/>
      <c r="F1412" s="9"/>
      <c r="G1412" s="9"/>
      <c r="H1412" s="671"/>
      <c r="I1412" s="672"/>
    </row>
    <row r="1413" spans="1:10" ht="15" customHeight="1">
      <c r="A1413" s="46"/>
      <c r="B1413" s="10"/>
      <c r="C1413" s="39"/>
      <c r="D1413" s="280"/>
      <c r="E1413" s="28"/>
      <c r="F1413" s="10"/>
      <c r="G1413" s="10"/>
      <c r="H1413" s="677"/>
      <c r="I1413" s="678"/>
    </row>
    <row r="1414" spans="1:10" ht="15" customHeight="1">
      <c r="A1414" s="62"/>
      <c r="B1414" s="42"/>
      <c r="C1414" s="43"/>
      <c r="D1414" s="278"/>
      <c r="E1414" s="32"/>
      <c r="F1414" s="24"/>
      <c r="G1414" s="24"/>
      <c r="H1414" s="671"/>
      <c r="I1414" s="672"/>
    </row>
    <row r="1415" spans="1:10" ht="15" customHeight="1">
      <c r="A1415" s="46"/>
      <c r="B1415" s="24"/>
      <c r="C1415" s="44"/>
      <c r="D1415" s="278"/>
      <c r="E1415" s="28"/>
      <c r="F1415" s="10"/>
      <c r="G1415" s="10"/>
      <c r="H1415" s="677"/>
      <c r="I1415" s="678"/>
    </row>
    <row r="1416" spans="1:10" ht="15" customHeight="1">
      <c r="A1416" s="45"/>
      <c r="B1416" s="9"/>
      <c r="C1416" s="63"/>
      <c r="D1416" s="279"/>
      <c r="E1416" s="26"/>
      <c r="F1416" s="9"/>
      <c r="G1416" s="9"/>
      <c r="H1416" s="671"/>
      <c r="I1416" s="672"/>
    </row>
    <row r="1417" spans="1:10" ht="15" customHeight="1">
      <c r="A1417" s="45"/>
      <c r="B1417" s="10"/>
      <c r="C1417" s="65"/>
      <c r="D1417" s="278"/>
      <c r="E1417" s="28"/>
      <c r="F1417" s="10"/>
      <c r="G1417" s="10"/>
      <c r="H1417" s="677"/>
      <c r="I1417" s="678"/>
    </row>
    <row r="1418" spans="1:10" ht="15" customHeight="1">
      <c r="A1418" s="62"/>
      <c r="B1418" s="9"/>
      <c r="C1418" s="25"/>
      <c r="D1418" s="279"/>
      <c r="E1418" s="21"/>
      <c r="F1418" s="66"/>
      <c r="G1418" s="67"/>
      <c r="H1418" s="661"/>
      <c r="I1418" s="662"/>
    </row>
    <row r="1419" spans="1:10" ht="15" customHeight="1">
      <c r="A1419" s="46"/>
      <c r="B1419" s="28"/>
      <c r="C1419" s="44"/>
      <c r="D1419" s="280"/>
      <c r="E1419" s="17"/>
      <c r="F1419" s="10"/>
      <c r="G1419" s="76"/>
      <c r="H1419" s="659"/>
      <c r="I1419" s="660"/>
    </row>
    <row r="1420" spans="1:10" ht="15" customHeight="1">
      <c r="A1420" s="62"/>
      <c r="B1420" s="9"/>
      <c r="C1420" s="25"/>
      <c r="D1420" s="279"/>
      <c r="E1420" s="21"/>
      <c r="F1420" s="66"/>
      <c r="G1420" s="67"/>
      <c r="H1420" s="661"/>
      <c r="I1420" s="662"/>
    </row>
    <row r="1421" spans="1:10" ht="15" customHeight="1">
      <c r="A1421" s="68"/>
      <c r="B1421" s="35"/>
      <c r="C1421" s="69"/>
      <c r="D1421" s="281"/>
      <c r="E1421" s="19"/>
      <c r="F1421" s="14"/>
      <c r="G1421" s="70"/>
      <c r="H1421" s="663"/>
      <c r="I1421" s="664"/>
      <c r="J1421" s="305"/>
    </row>
    <row r="1422" spans="1:10" ht="30" customHeight="1">
      <c r="A1422" s="54" t="s">
        <v>0</v>
      </c>
      <c r="B1422" s="55" t="s">
        <v>1</v>
      </c>
      <c r="C1422" s="55" t="s">
        <v>2</v>
      </c>
      <c r="D1422" s="276" t="s">
        <v>3</v>
      </c>
      <c r="E1422" s="55" t="s">
        <v>4</v>
      </c>
      <c r="F1422" s="55" t="s">
        <v>5</v>
      </c>
      <c r="G1422" s="55" t="s">
        <v>6</v>
      </c>
      <c r="H1422" s="665" t="s">
        <v>14</v>
      </c>
      <c r="I1422" s="666"/>
      <c r="J1422" s="7"/>
    </row>
    <row r="1423" spans="1:10" ht="15" customHeight="1">
      <c r="A1423" s="56"/>
      <c r="B1423" s="57"/>
      <c r="C1423" s="58"/>
      <c r="D1423" s="277"/>
      <c r="E1423" s="59"/>
      <c r="F1423" s="57"/>
      <c r="G1423" s="9"/>
      <c r="H1423" s="704"/>
      <c r="I1423" s="705"/>
    </row>
    <row r="1424" spans="1:10" ht="15" customHeight="1">
      <c r="A1424" s="60"/>
      <c r="B1424" s="61"/>
      <c r="C1424" s="31"/>
      <c r="D1424" s="278"/>
      <c r="E1424" s="32"/>
      <c r="F1424" s="24"/>
      <c r="G1424" s="10"/>
      <c r="H1424" s="677"/>
      <c r="I1424" s="678"/>
    </row>
    <row r="1425" spans="1:10" ht="15" customHeight="1">
      <c r="A1425" s="62"/>
      <c r="B1425" s="9"/>
      <c r="C1425" s="25"/>
      <c r="D1425" s="279"/>
      <c r="E1425" s="26"/>
      <c r="F1425" s="9"/>
      <c r="G1425" s="9"/>
      <c r="H1425" s="671"/>
      <c r="I1425" s="672"/>
    </row>
    <row r="1426" spans="1:10" ht="15" customHeight="1">
      <c r="A1426" s="46"/>
      <c r="B1426" s="10"/>
      <c r="C1426" s="44"/>
      <c r="D1426" s="280"/>
      <c r="E1426" s="28"/>
      <c r="F1426" s="10"/>
      <c r="G1426" s="10"/>
      <c r="H1426" s="677"/>
      <c r="I1426" s="678"/>
      <c r="J1426" s="6"/>
    </row>
    <row r="1427" spans="1:10" ht="15" customHeight="1">
      <c r="A1427" s="62"/>
      <c r="B1427" s="24"/>
      <c r="C1427" s="25"/>
      <c r="D1427" s="279"/>
      <c r="E1427" s="26"/>
      <c r="F1427" s="8"/>
      <c r="G1427" s="9"/>
      <c r="H1427" s="692"/>
      <c r="I1427" s="710"/>
    </row>
    <row r="1428" spans="1:10" ht="15" customHeight="1">
      <c r="A1428" s="46"/>
      <c r="B1428" s="10"/>
      <c r="C1428" s="27"/>
      <c r="D1428" s="280"/>
      <c r="E1428" s="28"/>
      <c r="F1428" s="10"/>
      <c r="G1428" s="10"/>
      <c r="H1428" s="677"/>
      <c r="I1428" s="678"/>
    </row>
    <row r="1429" spans="1:10" ht="15" customHeight="1">
      <c r="A1429" s="45"/>
      <c r="B1429" s="9"/>
      <c r="C1429" s="25"/>
      <c r="D1429" s="279"/>
      <c r="E1429" s="26"/>
      <c r="F1429" s="8"/>
      <c r="G1429" s="9"/>
      <c r="H1429" s="692"/>
      <c r="I1429" s="710"/>
    </row>
    <row r="1430" spans="1:10" ht="15" customHeight="1">
      <c r="A1430" s="45"/>
      <c r="B1430" s="10"/>
      <c r="C1430" s="27"/>
      <c r="D1430" s="297"/>
      <c r="E1430" s="28"/>
      <c r="F1430" s="10"/>
      <c r="G1430" s="10"/>
      <c r="H1430" s="708"/>
      <c r="I1430" s="709"/>
    </row>
    <row r="1431" spans="1:10" ht="15" customHeight="1">
      <c r="A1431" s="62"/>
      <c r="B1431" s="9"/>
      <c r="C1431" s="25"/>
      <c r="D1431" s="298"/>
      <c r="E1431" s="26"/>
      <c r="F1431" s="8"/>
      <c r="G1431" s="9"/>
      <c r="H1431" s="692"/>
      <c r="I1431" s="710"/>
    </row>
    <row r="1432" spans="1:10" ht="15" customHeight="1">
      <c r="A1432" s="46"/>
      <c r="B1432" s="10"/>
      <c r="C1432" s="29"/>
      <c r="D1432" s="299"/>
      <c r="E1432" s="30"/>
      <c r="F1432" s="10"/>
      <c r="G1432" s="10"/>
      <c r="H1432" s="708"/>
      <c r="I1432" s="709"/>
    </row>
    <row r="1433" spans="1:10" ht="15" customHeight="1">
      <c r="A1433" s="62"/>
      <c r="B1433" s="9"/>
      <c r="C1433" s="31"/>
      <c r="D1433" s="298"/>
      <c r="E1433" s="32"/>
      <c r="F1433" s="8"/>
      <c r="G1433" s="9"/>
      <c r="H1433" s="692"/>
      <c r="I1433" s="710"/>
    </row>
    <row r="1434" spans="1:10" ht="15" customHeight="1">
      <c r="A1434" s="48"/>
      <c r="B1434" s="10"/>
      <c r="C1434" s="29"/>
      <c r="D1434" s="282"/>
      <c r="E1434" s="30"/>
      <c r="F1434" s="10"/>
      <c r="G1434" s="10"/>
      <c r="H1434" s="677"/>
      <c r="I1434" s="678"/>
    </row>
    <row r="1435" spans="1:10" ht="15" customHeight="1">
      <c r="A1435" s="62"/>
      <c r="B1435" s="24"/>
      <c r="C1435" s="25"/>
      <c r="D1435" s="279"/>
      <c r="E1435" s="26"/>
      <c r="F1435" s="8"/>
      <c r="G1435" s="9"/>
      <c r="H1435" s="692"/>
      <c r="I1435" s="710"/>
    </row>
    <row r="1436" spans="1:10" ht="15" customHeight="1">
      <c r="A1436" s="47"/>
      <c r="B1436" s="10"/>
      <c r="C1436" s="31"/>
      <c r="D1436" s="278"/>
      <c r="E1436" s="32"/>
      <c r="F1436" s="24"/>
      <c r="G1436" s="24"/>
      <c r="H1436" s="683"/>
      <c r="I1436" s="684"/>
    </row>
    <row r="1437" spans="1:10" ht="15" customHeight="1">
      <c r="A1437" s="92"/>
      <c r="B1437" s="9"/>
      <c r="C1437" s="25"/>
      <c r="D1437" s="279"/>
      <c r="E1437" s="26"/>
      <c r="F1437" s="9"/>
      <c r="G1437" s="9"/>
      <c r="H1437" s="692"/>
      <c r="I1437" s="710"/>
    </row>
    <row r="1438" spans="1:10" ht="15" customHeight="1">
      <c r="A1438" s="48"/>
      <c r="B1438" s="10"/>
      <c r="C1438" s="44"/>
      <c r="D1438" s="280"/>
      <c r="E1438" s="28"/>
      <c r="F1438" s="10"/>
      <c r="G1438" s="10"/>
      <c r="H1438" s="677"/>
      <c r="I1438" s="678"/>
    </row>
    <row r="1439" spans="1:10" ht="15" customHeight="1">
      <c r="A1439" s="47"/>
      <c r="B1439" s="24"/>
      <c r="C1439" s="31"/>
      <c r="D1439" s="278"/>
      <c r="E1439" s="32"/>
      <c r="F1439" s="24"/>
      <c r="G1439" s="24"/>
      <c r="H1439" s="683"/>
      <c r="I1439" s="684"/>
    </row>
    <row r="1440" spans="1:10" ht="15" customHeight="1">
      <c r="A1440" s="48"/>
      <c r="B1440" s="24"/>
      <c r="C1440" s="44"/>
      <c r="D1440" s="297"/>
      <c r="E1440" s="28"/>
      <c r="F1440" s="10"/>
      <c r="G1440" s="10"/>
      <c r="H1440" s="677"/>
      <c r="I1440" s="678"/>
    </row>
    <row r="1441" spans="1:10" ht="15" customHeight="1">
      <c r="A1441" s="62"/>
      <c r="B1441" s="9"/>
      <c r="C1441" s="25"/>
      <c r="D1441" s="279"/>
      <c r="E1441" s="26"/>
      <c r="F1441" s="9"/>
      <c r="G1441" s="9"/>
      <c r="H1441" s="671"/>
      <c r="I1441" s="672"/>
    </row>
    <row r="1442" spans="1:10" ht="15" customHeight="1">
      <c r="A1442" s="46"/>
      <c r="B1442" s="24"/>
      <c r="C1442" s="44"/>
      <c r="D1442" s="280"/>
      <c r="E1442" s="28"/>
      <c r="F1442" s="10"/>
      <c r="G1442" s="10"/>
      <c r="H1442" s="677"/>
      <c r="I1442" s="678"/>
    </row>
    <row r="1443" spans="1:10" ht="15" customHeight="1">
      <c r="A1443" s="62"/>
      <c r="B1443" s="9"/>
      <c r="C1443" s="25"/>
      <c r="D1443" s="279"/>
      <c r="E1443" s="26"/>
      <c r="F1443" s="9"/>
      <c r="G1443" s="9"/>
      <c r="H1443" s="671"/>
      <c r="I1443" s="672"/>
    </row>
    <row r="1444" spans="1:10" ht="15" customHeight="1">
      <c r="A1444" s="46"/>
      <c r="B1444" s="10"/>
      <c r="C1444" s="39"/>
      <c r="D1444" s="280"/>
      <c r="E1444" s="28"/>
      <c r="F1444" s="10"/>
      <c r="G1444" s="10"/>
      <c r="H1444" s="677"/>
      <c r="I1444" s="678"/>
    </row>
    <row r="1445" spans="1:10" ht="15" customHeight="1">
      <c r="A1445" s="62"/>
      <c r="B1445" s="42"/>
      <c r="C1445" s="43"/>
      <c r="D1445" s="278"/>
      <c r="E1445" s="32"/>
      <c r="F1445" s="24"/>
      <c r="G1445" s="24"/>
      <c r="H1445" s="671"/>
      <c r="I1445" s="672"/>
    </row>
    <row r="1446" spans="1:10" ht="15" customHeight="1">
      <c r="A1446" s="46"/>
      <c r="B1446" s="24"/>
      <c r="C1446" s="44"/>
      <c r="D1446" s="278"/>
      <c r="E1446" s="28"/>
      <c r="F1446" s="10"/>
      <c r="G1446" s="10"/>
      <c r="H1446" s="677"/>
      <c r="I1446" s="678"/>
    </row>
    <row r="1447" spans="1:10" ht="15" customHeight="1">
      <c r="A1447" s="45"/>
      <c r="B1447" s="9"/>
      <c r="C1447" s="63"/>
      <c r="D1447" s="279"/>
      <c r="E1447" s="26"/>
      <c r="F1447" s="9"/>
      <c r="G1447" s="9"/>
      <c r="H1447" s="671"/>
      <c r="I1447" s="672"/>
    </row>
    <row r="1448" spans="1:10" ht="15" customHeight="1">
      <c r="A1448" s="45"/>
      <c r="B1448" s="10"/>
      <c r="C1448" s="65"/>
      <c r="D1448" s="278"/>
      <c r="E1448" s="28"/>
      <c r="F1448" s="10"/>
      <c r="G1448" s="10"/>
      <c r="H1448" s="677"/>
      <c r="I1448" s="678"/>
    </row>
    <row r="1449" spans="1:10" ht="15" customHeight="1">
      <c r="A1449" s="62"/>
      <c r="B1449" s="9"/>
      <c r="C1449" s="25"/>
      <c r="D1449" s="279"/>
      <c r="E1449" s="21"/>
      <c r="F1449" s="66"/>
      <c r="G1449" s="67"/>
      <c r="H1449" s="671"/>
      <c r="I1449" s="672"/>
    </row>
    <row r="1450" spans="1:10" ht="15" customHeight="1">
      <c r="A1450" s="46"/>
      <c r="B1450" s="64"/>
      <c r="C1450" s="44"/>
      <c r="D1450" s="280"/>
      <c r="E1450" s="17"/>
      <c r="F1450" s="10"/>
      <c r="G1450" s="76"/>
      <c r="H1450" s="677"/>
      <c r="I1450" s="678"/>
    </row>
    <row r="1451" spans="1:10" ht="15" customHeight="1">
      <c r="A1451" s="62"/>
      <c r="B1451" s="9"/>
      <c r="C1451" s="25"/>
      <c r="D1451" s="279"/>
      <c r="E1451" s="21"/>
      <c r="F1451" s="66"/>
      <c r="G1451" s="9"/>
      <c r="H1451" s="692"/>
      <c r="I1451" s="710"/>
    </row>
    <row r="1452" spans="1:10" ht="15" customHeight="1">
      <c r="A1452" s="45"/>
      <c r="B1452" s="82"/>
      <c r="C1452" s="31"/>
      <c r="D1452" s="278"/>
      <c r="E1452" s="52"/>
      <c r="F1452" s="24"/>
      <c r="G1452" s="24"/>
      <c r="H1452" s="719"/>
      <c r="I1452" s="720"/>
    </row>
    <row r="1453" spans="1:10" ht="15" customHeight="1">
      <c r="A1453" s="62"/>
      <c r="B1453" s="9"/>
      <c r="C1453" s="25"/>
      <c r="D1453" s="279"/>
      <c r="E1453" s="26"/>
      <c r="F1453" s="66"/>
      <c r="G1453" s="9"/>
      <c r="H1453" s="725"/>
      <c r="I1453" s="726"/>
    </row>
    <row r="1454" spans="1:10" ht="15" customHeight="1">
      <c r="A1454" s="108"/>
      <c r="B1454" s="109"/>
      <c r="C1454" s="69"/>
      <c r="D1454" s="301"/>
      <c r="E1454" s="35"/>
      <c r="F1454" s="14"/>
      <c r="G1454" s="14"/>
      <c r="H1454" s="723"/>
      <c r="I1454" s="724"/>
    </row>
    <row r="1455" spans="1:10" ht="30" customHeight="1">
      <c r="A1455" s="54" t="s">
        <v>0</v>
      </c>
      <c r="B1455" s="55" t="s">
        <v>1</v>
      </c>
      <c r="C1455" s="55" t="s">
        <v>2</v>
      </c>
      <c r="D1455" s="276" t="s">
        <v>3</v>
      </c>
      <c r="E1455" s="55" t="s">
        <v>4</v>
      </c>
      <c r="F1455" s="55" t="s">
        <v>5</v>
      </c>
      <c r="G1455" s="55" t="s">
        <v>6</v>
      </c>
      <c r="H1455" s="665" t="s">
        <v>14</v>
      </c>
      <c r="I1455" s="666"/>
      <c r="J1455" s="7"/>
    </row>
    <row r="1456" spans="1:10" ht="15" customHeight="1">
      <c r="A1456" s="62"/>
      <c r="B1456" s="9"/>
      <c r="C1456" s="25"/>
      <c r="D1456" s="279"/>
      <c r="E1456" s="26"/>
      <c r="F1456" s="66"/>
      <c r="G1456" s="9"/>
      <c r="H1456" s="725"/>
      <c r="I1456" s="726"/>
    </row>
    <row r="1457" spans="1:10" ht="15" customHeight="1">
      <c r="A1457" s="46"/>
      <c r="B1457" s="10"/>
      <c r="C1457" s="44"/>
      <c r="D1457" s="280"/>
      <c r="E1457" s="28"/>
      <c r="F1457" s="10"/>
      <c r="G1457" s="10"/>
      <c r="H1457" s="715"/>
      <c r="I1457" s="716"/>
    </row>
    <row r="1458" spans="1:10" ht="15" customHeight="1">
      <c r="A1458" s="62"/>
      <c r="B1458" s="24"/>
      <c r="C1458" s="31"/>
      <c r="D1458" s="278"/>
      <c r="E1458" s="32"/>
      <c r="F1458" s="8"/>
      <c r="G1458" s="9"/>
      <c r="H1458" s="725"/>
      <c r="I1458" s="726"/>
    </row>
    <row r="1459" spans="1:10" ht="15" customHeight="1">
      <c r="A1459" s="46"/>
      <c r="B1459" s="10"/>
      <c r="C1459" s="27"/>
      <c r="D1459" s="280"/>
      <c r="E1459" s="28"/>
      <c r="F1459" s="10"/>
      <c r="G1459" s="10"/>
      <c r="H1459" s="715"/>
      <c r="I1459" s="716"/>
      <c r="J1459" s="6"/>
    </row>
    <row r="1460" spans="1:10" ht="15" customHeight="1">
      <c r="A1460" s="45"/>
      <c r="B1460" s="24"/>
      <c r="C1460" s="31"/>
      <c r="D1460" s="278"/>
      <c r="E1460" s="32"/>
      <c r="F1460" s="8"/>
      <c r="G1460" s="9"/>
      <c r="H1460" s="725"/>
      <c r="I1460" s="726"/>
    </row>
    <row r="1461" spans="1:10" ht="15" customHeight="1">
      <c r="A1461" s="46"/>
      <c r="B1461" s="10"/>
      <c r="C1461" s="44"/>
      <c r="D1461" s="280"/>
      <c r="E1461" s="28"/>
      <c r="F1461" s="10"/>
      <c r="G1461" s="10"/>
      <c r="H1461" s="715"/>
      <c r="I1461" s="716"/>
      <c r="J1461" s="6"/>
    </row>
    <row r="1462" spans="1:10" ht="15" customHeight="1">
      <c r="A1462" s="62"/>
      <c r="B1462" s="24"/>
      <c r="C1462" s="25"/>
      <c r="D1462" s="279"/>
      <c r="E1462" s="26"/>
      <c r="F1462" s="8"/>
      <c r="G1462" s="9"/>
      <c r="H1462" s="725"/>
      <c r="I1462" s="726"/>
    </row>
    <row r="1463" spans="1:10" ht="15" customHeight="1">
      <c r="A1463" s="46"/>
      <c r="B1463" s="10"/>
      <c r="C1463" s="27"/>
      <c r="D1463" s="280"/>
      <c r="E1463" s="28"/>
      <c r="F1463" s="10"/>
      <c r="G1463" s="10"/>
      <c r="H1463" s="715"/>
      <c r="I1463" s="716"/>
    </row>
    <row r="1464" spans="1:10" ht="15" customHeight="1">
      <c r="A1464" s="45"/>
      <c r="B1464" s="9"/>
      <c r="C1464" s="25"/>
      <c r="D1464" s="279"/>
      <c r="E1464" s="26"/>
      <c r="F1464" s="8"/>
      <c r="G1464" s="9"/>
      <c r="H1464" s="725"/>
      <c r="I1464" s="726"/>
    </row>
    <row r="1465" spans="1:10" ht="15" customHeight="1">
      <c r="A1465" s="45"/>
      <c r="B1465" s="10"/>
      <c r="C1465" s="27"/>
      <c r="D1465" s="280"/>
      <c r="E1465" s="28"/>
      <c r="F1465" s="10"/>
      <c r="G1465" s="10"/>
      <c r="H1465" s="715"/>
      <c r="I1465" s="716"/>
    </row>
    <row r="1466" spans="1:10" ht="15" customHeight="1">
      <c r="A1466" s="62"/>
      <c r="B1466" s="9"/>
      <c r="C1466" s="25"/>
      <c r="D1466" s="279"/>
      <c r="E1466" s="26"/>
      <c r="F1466" s="8"/>
      <c r="G1466" s="9"/>
      <c r="H1466" s="725"/>
      <c r="I1466" s="726"/>
    </row>
    <row r="1467" spans="1:10" ht="15" customHeight="1">
      <c r="A1467" s="46"/>
      <c r="B1467" s="10"/>
      <c r="C1467" s="29"/>
      <c r="D1467" s="282"/>
      <c r="E1467" s="30"/>
      <c r="F1467" s="11"/>
      <c r="G1467" s="10"/>
      <c r="H1467" s="715"/>
      <c r="I1467" s="716"/>
    </row>
    <row r="1468" spans="1:10" ht="15" customHeight="1">
      <c r="A1468" s="62"/>
      <c r="B1468" s="9"/>
      <c r="C1468" s="31"/>
      <c r="D1468" s="279"/>
      <c r="E1468" s="32"/>
      <c r="F1468" s="8"/>
      <c r="G1468" s="9"/>
      <c r="H1468" s="725"/>
      <c r="I1468" s="726"/>
    </row>
    <row r="1469" spans="1:10" ht="15" customHeight="1">
      <c r="A1469" s="48"/>
      <c r="B1469" s="11"/>
      <c r="C1469" s="29"/>
      <c r="D1469" s="299"/>
      <c r="E1469" s="30"/>
      <c r="F1469" s="11"/>
      <c r="G1469" s="10"/>
      <c r="H1469" s="715"/>
      <c r="I1469" s="716"/>
    </row>
    <row r="1470" spans="1:10" ht="15" customHeight="1">
      <c r="A1470" s="62"/>
      <c r="B1470" s="24"/>
      <c r="C1470" s="25"/>
      <c r="D1470" s="298"/>
      <c r="E1470" s="26"/>
      <c r="F1470" s="8"/>
      <c r="G1470" s="9"/>
      <c r="H1470" s="725"/>
      <c r="I1470" s="726"/>
    </row>
    <row r="1471" spans="1:10" ht="15" customHeight="1">
      <c r="A1471" s="48"/>
      <c r="B1471" s="10"/>
      <c r="C1471" s="31"/>
      <c r="D1471" s="300"/>
      <c r="E1471" s="28"/>
      <c r="F1471" s="24"/>
      <c r="G1471" s="10"/>
      <c r="H1471" s="715"/>
      <c r="I1471" s="716"/>
    </row>
    <row r="1472" spans="1:10" ht="15" customHeight="1">
      <c r="A1472" s="47"/>
      <c r="B1472" s="9"/>
      <c r="C1472" s="25"/>
      <c r="D1472" s="279"/>
      <c r="E1472" s="26"/>
      <c r="F1472" s="8"/>
      <c r="G1472" s="9"/>
      <c r="H1472" s="725"/>
      <c r="I1472" s="726"/>
    </row>
    <row r="1473" spans="1:10" ht="15" customHeight="1">
      <c r="A1473" s="48"/>
      <c r="B1473" s="24"/>
      <c r="C1473" s="44"/>
      <c r="D1473" s="280"/>
      <c r="E1473" s="28"/>
      <c r="F1473" s="11"/>
      <c r="G1473" s="10"/>
      <c r="H1473" s="715"/>
      <c r="I1473" s="716"/>
    </row>
    <row r="1474" spans="1:10" ht="15" customHeight="1">
      <c r="A1474" s="62"/>
      <c r="B1474" s="9"/>
      <c r="C1474" s="25"/>
      <c r="D1474" s="279"/>
      <c r="E1474" s="26"/>
      <c r="F1474" s="8"/>
      <c r="G1474" s="9"/>
      <c r="H1474" s="725"/>
      <c r="I1474" s="726"/>
    </row>
    <row r="1475" spans="1:10" ht="15" customHeight="1">
      <c r="A1475" s="46"/>
      <c r="B1475" s="24"/>
      <c r="C1475" s="44"/>
      <c r="D1475" s="297"/>
      <c r="E1475" s="28"/>
      <c r="F1475" s="24"/>
      <c r="G1475" s="10"/>
      <c r="H1475" s="715"/>
      <c r="I1475" s="716"/>
    </row>
    <row r="1476" spans="1:10" ht="15" customHeight="1">
      <c r="A1476" s="62"/>
      <c r="B1476" s="9"/>
      <c r="C1476" s="25"/>
      <c r="D1476" s="279"/>
      <c r="E1476" s="26"/>
      <c r="F1476" s="8"/>
      <c r="G1476" s="9"/>
      <c r="H1476" s="725"/>
      <c r="I1476" s="726"/>
    </row>
    <row r="1477" spans="1:10" ht="15" customHeight="1">
      <c r="A1477" s="46"/>
      <c r="B1477" s="10"/>
      <c r="C1477" s="39"/>
      <c r="D1477" s="280"/>
      <c r="E1477" s="28"/>
      <c r="F1477" s="11"/>
      <c r="G1477" s="10"/>
      <c r="H1477" s="715"/>
      <c r="I1477" s="716"/>
    </row>
    <row r="1478" spans="1:10" ht="15" customHeight="1">
      <c r="A1478" s="62"/>
      <c r="B1478" s="42"/>
      <c r="C1478" s="43"/>
      <c r="D1478" s="278"/>
      <c r="E1478" s="32"/>
      <c r="F1478" s="8"/>
      <c r="G1478" s="9"/>
      <c r="H1478" s="725"/>
      <c r="I1478" s="726"/>
    </row>
    <row r="1479" spans="1:10" ht="15" customHeight="1">
      <c r="A1479" s="46"/>
      <c r="B1479" s="24"/>
      <c r="C1479" s="44"/>
      <c r="D1479" s="278"/>
      <c r="E1479" s="28"/>
      <c r="F1479" s="24"/>
      <c r="G1479" s="10"/>
      <c r="H1479" s="715"/>
      <c r="I1479" s="716"/>
    </row>
    <row r="1480" spans="1:10" ht="15" customHeight="1">
      <c r="A1480" s="45"/>
      <c r="B1480" s="9"/>
      <c r="C1480" s="63"/>
      <c r="D1480" s="279"/>
      <c r="E1480" s="26"/>
      <c r="F1480" s="8"/>
      <c r="G1480" s="9"/>
      <c r="H1480" s="725"/>
      <c r="I1480" s="726"/>
    </row>
    <row r="1481" spans="1:10" ht="15" customHeight="1">
      <c r="A1481" s="45"/>
      <c r="B1481" s="10"/>
      <c r="C1481" s="65"/>
      <c r="D1481" s="278"/>
      <c r="E1481" s="28"/>
      <c r="F1481" s="11"/>
      <c r="G1481" s="10"/>
      <c r="H1481" s="715"/>
      <c r="I1481" s="716"/>
    </row>
    <row r="1482" spans="1:10" ht="15" customHeight="1">
      <c r="A1482" s="62"/>
      <c r="B1482" s="9"/>
      <c r="C1482" s="25"/>
      <c r="D1482" s="279"/>
      <c r="E1482" s="21"/>
      <c r="F1482" s="66"/>
      <c r="G1482" s="9"/>
      <c r="H1482" s="725"/>
      <c r="I1482" s="726"/>
    </row>
    <row r="1483" spans="1:10" ht="15" customHeight="1">
      <c r="A1483" s="46"/>
      <c r="B1483" s="64"/>
      <c r="C1483" s="44"/>
      <c r="D1483" s="297"/>
      <c r="E1483" s="17"/>
      <c r="F1483" s="10"/>
      <c r="G1483" s="10"/>
      <c r="H1483" s="715"/>
      <c r="I1483" s="716"/>
    </row>
    <row r="1484" spans="1:10" ht="15" customHeight="1">
      <c r="A1484" s="62"/>
      <c r="B1484" s="9"/>
      <c r="C1484" s="25"/>
      <c r="D1484" s="279"/>
      <c r="E1484" s="21"/>
      <c r="F1484" s="66"/>
      <c r="G1484" s="67"/>
      <c r="H1484" s="725"/>
      <c r="I1484" s="726"/>
    </row>
    <row r="1485" spans="1:10" ht="15" customHeight="1">
      <c r="A1485" s="45"/>
      <c r="B1485" s="32"/>
      <c r="C1485" s="31"/>
      <c r="D1485" s="278"/>
      <c r="E1485" s="52"/>
      <c r="F1485" s="24"/>
      <c r="G1485" s="110"/>
      <c r="H1485" s="717"/>
      <c r="I1485" s="718"/>
    </row>
    <row r="1486" spans="1:10" ht="15" customHeight="1">
      <c r="A1486" s="62"/>
      <c r="B1486" s="9"/>
      <c r="C1486" s="25"/>
      <c r="D1486" s="279"/>
      <c r="E1486" s="21"/>
      <c r="F1486" s="66"/>
      <c r="G1486" s="67"/>
      <c r="H1486" s="725"/>
      <c r="I1486" s="726"/>
    </row>
    <row r="1487" spans="1:10" ht="15" customHeight="1">
      <c r="A1487" s="68"/>
      <c r="B1487" s="35"/>
      <c r="C1487" s="69"/>
      <c r="D1487" s="281"/>
      <c r="E1487" s="19"/>
      <c r="F1487" s="14"/>
      <c r="G1487" s="70"/>
      <c r="H1487" s="723"/>
      <c r="I1487" s="724"/>
    </row>
    <row r="1488" spans="1:10" ht="30" customHeight="1">
      <c r="A1488" s="54" t="s">
        <v>0</v>
      </c>
      <c r="B1488" s="55" t="s">
        <v>1</v>
      </c>
      <c r="C1488" s="55" t="s">
        <v>2</v>
      </c>
      <c r="D1488" s="276" t="s">
        <v>3</v>
      </c>
      <c r="E1488" s="55" t="s">
        <v>4</v>
      </c>
      <c r="F1488" s="55" t="s">
        <v>5</v>
      </c>
      <c r="G1488" s="55" t="s">
        <v>6</v>
      </c>
      <c r="H1488" s="665" t="s">
        <v>14</v>
      </c>
      <c r="I1488" s="666"/>
      <c r="J1488" s="7"/>
    </row>
    <row r="1489" spans="1:10" ht="15" customHeight="1">
      <c r="A1489" s="56"/>
      <c r="B1489" s="57"/>
      <c r="C1489" s="58"/>
      <c r="D1489" s="277"/>
      <c r="E1489" s="59"/>
      <c r="F1489" s="90"/>
      <c r="G1489" s="9"/>
      <c r="H1489" s="721"/>
      <c r="I1489" s="722"/>
    </row>
    <row r="1490" spans="1:10" ht="15" customHeight="1">
      <c r="A1490" s="60"/>
      <c r="B1490" s="61"/>
      <c r="C1490" s="31"/>
      <c r="D1490" s="278"/>
      <c r="E1490" s="32"/>
      <c r="F1490" s="24"/>
      <c r="G1490" s="10"/>
      <c r="H1490" s="715"/>
      <c r="I1490" s="716"/>
    </row>
    <row r="1491" spans="1:10" ht="15" customHeight="1">
      <c r="A1491" s="62"/>
      <c r="B1491" s="9"/>
      <c r="C1491" s="25"/>
      <c r="D1491" s="279"/>
      <c r="E1491" s="26"/>
      <c r="F1491" s="9"/>
      <c r="G1491" s="9"/>
      <c r="H1491" s="711"/>
      <c r="I1491" s="712"/>
    </row>
    <row r="1492" spans="1:10" ht="15" customHeight="1">
      <c r="A1492" s="46"/>
      <c r="B1492" s="10"/>
      <c r="C1492" s="44"/>
      <c r="D1492" s="280"/>
      <c r="E1492" s="28"/>
      <c r="F1492" s="10"/>
      <c r="G1492" s="10"/>
      <c r="H1492" s="713"/>
      <c r="I1492" s="714"/>
      <c r="J1492" s="6"/>
    </row>
    <row r="1493" spans="1:10" ht="15" customHeight="1">
      <c r="A1493" s="45"/>
      <c r="B1493" s="24"/>
      <c r="C1493" s="31"/>
      <c r="D1493" s="278"/>
      <c r="E1493" s="32"/>
      <c r="F1493" s="66"/>
      <c r="G1493" s="9"/>
      <c r="H1493" s="725"/>
      <c r="I1493" s="726"/>
    </row>
    <row r="1494" spans="1:10" ht="15" customHeight="1">
      <c r="A1494" s="46"/>
      <c r="B1494" s="10"/>
      <c r="C1494" s="44"/>
      <c r="D1494" s="280"/>
      <c r="E1494" s="28"/>
      <c r="F1494" s="10"/>
      <c r="G1494" s="10"/>
      <c r="H1494" s="715"/>
      <c r="I1494" s="716"/>
      <c r="J1494" s="6"/>
    </row>
    <row r="1495" spans="1:10" ht="15" customHeight="1">
      <c r="A1495" s="62"/>
      <c r="B1495" s="24"/>
      <c r="C1495" s="31"/>
      <c r="D1495" s="278"/>
      <c r="E1495" s="32"/>
      <c r="F1495" s="8"/>
      <c r="G1495" s="9"/>
      <c r="H1495" s="711"/>
      <c r="I1495" s="712"/>
    </row>
    <row r="1496" spans="1:10" ht="15" customHeight="1">
      <c r="A1496" s="46"/>
      <c r="B1496" s="10"/>
      <c r="C1496" s="27"/>
      <c r="D1496" s="280"/>
      <c r="E1496" s="28"/>
      <c r="F1496" s="10"/>
      <c r="G1496" s="10"/>
      <c r="H1496" s="713"/>
      <c r="I1496" s="714"/>
      <c r="J1496" s="6"/>
    </row>
    <row r="1497" spans="1:10" ht="15" customHeight="1">
      <c r="A1497" s="62"/>
      <c r="B1497" s="24"/>
      <c r="C1497" s="25"/>
      <c r="D1497" s="279"/>
      <c r="E1497" s="26"/>
      <c r="F1497" s="9"/>
      <c r="G1497" s="9"/>
      <c r="H1497" s="725"/>
      <c r="I1497" s="726"/>
    </row>
    <row r="1498" spans="1:10" ht="15" customHeight="1">
      <c r="A1498" s="46"/>
      <c r="B1498" s="10"/>
      <c r="C1498" s="27"/>
      <c r="D1498" s="280"/>
      <c r="E1498" s="28"/>
      <c r="F1498" s="10"/>
      <c r="G1498" s="10"/>
      <c r="H1498" s="677"/>
      <c r="I1498" s="678"/>
    </row>
    <row r="1499" spans="1:10" ht="15" customHeight="1">
      <c r="A1499" s="45"/>
      <c r="B1499" s="9"/>
      <c r="C1499" s="25"/>
      <c r="D1499" s="279"/>
      <c r="E1499" s="26"/>
      <c r="F1499" s="8"/>
      <c r="G1499" s="9"/>
      <c r="H1499" s="711"/>
      <c r="I1499" s="712"/>
    </row>
    <row r="1500" spans="1:10" ht="15" customHeight="1">
      <c r="A1500" s="45"/>
      <c r="B1500" s="10"/>
      <c r="C1500" s="27"/>
      <c r="D1500" s="280"/>
      <c r="E1500" s="28"/>
      <c r="F1500" s="10"/>
      <c r="G1500" s="10"/>
      <c r="H1500" s="713"/>
      <c r="I1500" s="714"/>
    </row>
    <row r="1501" spans="1:10" ht="15" customHeight="1">
      <c r="A1501" s="62"/>
      <c r="B1501" s="24"/>
      <c r="C1501" s="25"/>
      <c r="D1501" s="279"/>
      <c r="E1501" s="26"/>
      <c r="F1501" s="9"/>
      <c r="G1501" s="9"/>
      <c r="H1501" s="725"/>
      <c r="I1501" s="726"/>
    </row>
    <row r="1502" spans="1:10" ht="15" customHeight="1">
      <c r="A1502" s="46"/>
      <c r="B1502" s="10"/>
      <c r="C1502" s="27"/>
      <c r="D1502" s="280"/>
      <c r="E1502" s="28"/>
      <c r="F1502" s="10"/>
      <c r="G1502" s="10"/>
      <c r="H1502" s="677"/>
      <c r="I1502" s="678"/>
    </row>
    <row r="1503" spans="1:10" ht="15" customHeight="1">
      <c r="A1503" s="62"/>
      <c r="B1503" s="9"/>
      <c r="C1503" s="25"/>
      <c r="D1503" s="279"/>
      <c r="E1503" s="26"/>
      <c r="F1503" s="8"/>
      <c r="G1503" s="9"/>
      <c r="H1503" s="671"/>
      <c r="I1503" s="672"/>
    </row>
    <row r="1504" spans="1:10" ht="15" customHeight="1">
      <c r="A1504" s="46"/>
      <c r="B1504" s="10"/>
      <c r="C1504" s="29"/>
      <c r="D1504" s="282"/>
      <c r="E1504" s="30"/>
      <c r="F1504" s="11"/>
      <c r="G1504" s="10"/>
      <c r="H1504" s="713"/>
      <c r="I1504" s="714"/>
    </row>
    <row r="1505" spans="1:9" ht="15" customHeight="1">
      <c r="A1505" s="62"/>
      <c r="B1505" s="9"/>
      <c r="C1505" s="31"/>
      <c r="D1505" s="279"/>
      <c r="E1505" s="32"/>
      <c r="F1505" s="8"/>
      <c r="G1505" s="9"/>
      <c r="H1505" s="671"/>
      <c r="I1505" s="672"/>
    </row>
    <row r="1506" spans="1:9" ht="15" customHeight="1">
      <c r="A1506" s="48"/>
      <c r="B1506" s="11"/>
      <c r="C1506" s="29"/>
      <c r="D1506" s="282"/>
      <c r="E1506" s="30"/>
      <c r="F1506" s="11"/>
      <c r="G1506" s="10"/>
      <c r="H1506" s="713"/>
      <c r="I1506" s="714"/>
    </row>
    <row r="1507" spans="1:9" ht="15" customHeight="1">
      <c r="A1507" s="62"/>
      <c r="B1507" s="24"/>
      <c r="C1507" s="25"/>
      <c r="D1507" s="279"/>
      <c r="E1507" s="26"/>
      <c r="F1507" s="8"/>
      <c r="G1507" s="9"/>
      <c r="H1507" s="725"/>
      <c r="I1507" s="726"/>
    </row>
    <row r="1508" spans="1:9" ht="15" customHeight="1">
      <c r="A1508" s="48"/>
      <c r="B1508" s="10"/>
      <c r="C1508" s="31"/>
      <c r="D1508" s="278"/>
      <c r="E1508" s="28"/>
      <c r="F1508" s="24"/>
      <c r="G1508" s="10"/>
      <c r="H1508" s="715"/>
      <c r="I1508" s="716"/>
    </row>
    <row r="1509" spans="1:9" ht="15" customHeight="1">
      <c r="A1509" s="47"/>
      <c r="B1509" s="9"/>
      <c r="C1509" s="25"/>
      <c r="D1509" s="279"/>
      <c r="E1509" s="26"/>
      <c r="F1509" s="9"/>
      <c r="G1509" s="9"/>
      <c r="H1509" s="725"/>
      <c r="I1509" s="726"/>
    </row>
    <row r="1510" spans="1:9" ht="15" customHeight="1">
      <c r="A1510" s="48"/>
      <c r="B1510" s="24"/>
      <c r="C1510" s="44"/>
      <c r="D1510" s="280"/>
      <c r="E1510" s="28"/>
      <c r="F1510" s="10"/>
      <c r="G1510" s="10"/>
      <c r="H1510" s="715"/>
      <c r="I1510" s="716"/>
    </row>
    <row r="1511" spans="1:9" ht="15" customHeight="1">
      <c r="A1511" s="62"/>
      <c r="B1511" s="9"/>
      <c r="C1511" s="25"/>
      <c r="D1511" s="279"/>
      <c r="E1511" s="26"/>
      <c r="F1511" s="9"/>
      <c r="G1511" s="9"/>
      <c r="H1511" s="725"/>
      <c r="I1511" s="726"/>
    </row>
    <row r="1512" spans="1:9" ht="15" customHeight="1">
      <c r="A1512" s="46"/>
      <c r="B1512" s="24"/>
      <c r="C1512" s="44"/>
      <c r="D1512" s="280"/>
      <c r="E1512" s="28"/>
      <c r="F1512" s="10"/>
      <c r="G1512" s="10"/>
      <c r="H1512" s="715"/>
      <c r="I1512" s="716"/>
    </row>
    <row r="1513" spans="1:9" ht="15" customHeight="1">
      <c r="A1513" s="62"/>
      <c r="B1513" s="9"/>
      <c r="C1513" s="25"/>
      <c r="D1513" s="279"/>
      <c r="E1513" s="26"/>
      <c r="F1513" s="9"/>
      <c r="G1513" s="9"/>
      <c r="H1513" s="725"/>
      <c r="I1513" s="726"/>
    </row>
    <row r="1514" spans="1:9" ht="15" customHeight="1">
      <c r="A1514" s="46"/>
      <c r="B1514" s="24"/>
      <c r="C1514" s="44"/>
      <c r="D1514" s="280"/>
      <c r="E1514" s="28"/>
      <c r="F1514" s="10"/>
      <c r="G1514" s="10"/>
      <c r="H1514" s="715"/>
      <c r="I1514" s="716"/>
    </row>
    <row r="1515" spans="1:9" ht="15" customHeight="1">
      <c r="A1515" s="62"/>
      <c r="B1515" s="9"/>
      <c r="C1515" s="25"/>
      <c r="D1515" s="279"/>
      <c r="E1515" s="26"/>
      <c r="F1515" s="9"/>
      <c r="G1515" s="9"/>
      <c r="H1515" s="725"/>
      <c r="I1515" s="726"/>
    </row>
    <row r="1516" spans="1:9" ht="15" customHeight="1">
      <c r="A1516" s="46"/>
      <c r="B1516" s="10"/>
      <c r="C1516" s="39"/>
      <c r="D1516" s="280"/>
      <c r="E1516" s="28"/>
      <c r="F1516" s="10"/>
      <c r="G1516" s="10"/>
      <c r="H1516" s="715"/>
      <c r="I1516" s="716"/>
    </row>
    <row r="1517" spans="1:9" ht="15" customHeight="1">
      <c r="A1517" s="62"/>
      <c r="B1517" s="42"/>
      <c r="C1517" s="43"/>
      <c r="D1517" s="278"/>
      <c r="E1517" s="32"/>
      <c r="F1517" s="24"/>
      <c r="G1517" s="9"/>
      <c r="H1517" s="725"/>
      <c r="I1517" s="726"/>
    </row>
    <row r="1518" spans="1:9" ht="15" customHeight="1">
      <c r="A1518" s="46"/>
      <c r="B1518" s="24"/>
      <c r="C1518" s="44"/>
      <c r="D1518" s="278"/>
      <c r="E1518" s="28"/>
      <c r="F1518" s="10"/>
      <c r="G1518" s="10"/>
      <c r="H1518" s="715"/>
      <c r="I1518" s="716"/>
    </row>
    <row r="1519" spans="1:9" ht="15" customHeight="1">
      <c r="A1519" s="62"/>
      <c r="B1519" s="9"/>
      <c r="C1519" s="43"/>
      <c r="D1519" s="279"/>
      <c r="E1519" s="26"/>
      <c r="F1519" s="9"/>
      <c r="G1519" s="9"/>
      <c r="H1519" s="725"/>
      <c r="I1519" s="726"/>
    </row>
    <row r="1520" spans="1:9" ht="15" customHeight="1">
      <c r="A1520" s="68"/>
      <c r="B1520" s="14"/>
      <c r="C1520" s="73"/>
      <c r="D1520" s="281"/>
      <c r="E1520" s="35"/>
      <c r="F1520" s="14"/>
      <c r="G1520" s="14"/>
      <c r="H1520" s="723"/>
      <c r="I1520" s="724"/>
    </row>
    <row r="1521" spans="1:10" ht="30" customHeight="1">
      <c r="A1521" s="54" t="s">
        <v>0</v>
      </c>
      <c r="B1521" s="55" t="s">
        <v>1</v>
      </c>
      <c r="C1521" s="55" t="s">
        <v>2</v>
      </c>
      <c r="D1521" s="276" t="s">
        <v>3</v>
      </c>
      <c r="E1521" s="55" t="s">
        <v>4</v>
      </c>
      <c r="F1521" s="55" t="s">
        <v>5</v>
      </c>
      <c r="G1521" s="55" t="s">
        <v>6</v>
      </c>
      <c r="H1521" s="665" t="s">
        <v>14</v>
      </c>
      <c r="I1521" s="666"/>
      <c r="J1521" s="7"/>
    </row>
    <row r="1522" spans="1:10" ht="15" customHeight="1">
      <c r="A1522" s="56"/>
      <c r="B1522" s="57"/>
      <c r="C1522" s="58"/>
      <c r="D1522" s="277"/>
      <c r="E1522" s="23"/>
      <c r="F1522" s="57"/>
      <c r="G1522" s="57"/>
      <c r="H1522" s="692"/>
      <c r="I1522" s="710"/>
    </row>
    <row r="1523" spans="1:10" ht="15" customHeight="1">
      <c r="A1523" s="46"/>
      <c r="B1523" s="64"/>
      <c r="C1523" s="44"/>
      <c r="D1523" s="280"/>
      <c r="E1523" s="17"/>
      <c r="F1523" s="10"/>
      <c r="G1523" s="10"/>
      <c r="H1523" s="708"/>
      <c r="I1523" s="709"/>
    </row>
    <row r="1524" spans="1:10" ht="15" customHeight="1">
      <c r="A1524" s="45"/>
      <c r="B1524" s="24"/>
      <c r="C1524" s="31"/>
      <c r="D1524" s="278"/>
      <c r="E1524" s="52"/>
      <c r="F1524" s="24"/>
      <c r="G1524" s="24"/>
      <c r="H1524" s="717"/>
      <c r="I1524" s="718"/>
    </row>
    <row r="1525" spans="1:10" ht="15" customHeight="1">
      <c r="A1525" s="46"/>
      <c r="B1525" s="64"/>
      <c r="C1525" s="44"/>
      <c r="D1525" s="280"/>
      <c r="E1525" s="17"/>
      <c r="F1525" s="10"/>
      <c r="G1525" s="10"/>
      <c r="H1525" s="715"/>
      <c r="I1525" s="716"/>
    </row>
    <row r="1526" spans="1:10" ht="15" customHeight="1">
      <c r="A1526" s="45"/>
      <c r="B1526" s="24"/>
      <c r="C1526" s="31"/>
      <c r="D1526" s="300"/>
      <c r="E1526" s="32"/>
      <c r="F1526" s="101"/>
      <c r="G1526" s="24"/>
      <c r="H1526" s="719"/>
      <c r="I1526" s="720"/>
    </row>
    <row r="1527" spans="1:10" ht="15" customHeight="1">
      <c r="A1527" s="60"/>
      <c r="B1527" s="61"/>
      <c r="C1527" s="31"/>
      <c r="D1527" s="300"/>
      <c r="E1527" s="32"/>
      <c r="F1527" s="24"/>
      <c r="G1527" s="10"/>
      <c r="H1527" s="708"/>
      <c r="I1527" s="709"/>
    </row>
    <row r="1528" spans="1:10" ht="15" customHeight="1">
      <c r="A1528" s="62"/>
      <c r="B1528" s="9"/>
      <c r="C1528" s="25"/>
      <c r="D1528" s="298"/>
      <c r="E1528" s="26"/>
      <c r="F1528" s="66"/>
      <c r="G1528" s="9"/>
      <c r="H1528" s="719"/>
      <c r="I1528" s="720"/>
    </row>
    <row r="1529" spans="1:10" ht="15" customHeight="1">
      <c r="A1529" s="46"/>
      <c r="B1529" s="10"/>
      <c r="C1529" s="44"/>
      <c r="D1529" s="297"/>
      <c r="E1529" s="28"/>
      <c r="F1529" s="10"/>
      <c r="G1529" s="10"/>
      <c r="H1529" s="708"/>
      <c r="I1529" s="709"/>
      <c r="J1529" s="6"/>
    </row>
    <row r="1530" spans="1:10" ht="15" customHeight="1">
      <c r="A1530" s="45"/>
      <c r="B1530" s="24"/>
      <c r="C1530" s="31"/>
      <c r="D1530" s="300"/>
      <c r="E1530" s="32"/>
      <c r="F1530" s="66"/>
      <c r="G1530" s="9"/>
      <c r="H1530" s="692"/>
      <c r="I1530" s="710"/>
    </row>
    <row r="1531" spans="1:10" ht="15" customHeight="1">
      <c r="A1531" s="46"/>
      <c r="B1531" s="10"/>
      <c r="C1531" s="44"/>
      <c r="D1531" s="297"/>
      <c r="E1531" s="28"/>
      <c r="F1531" s="10"/>
      <c r="G1531" s="10"/>
      <c r="H1531" s="708"/>
      <c r="I1531" s="709"/>
      <c r="J1531" s="6"/>
    </row>
    <row r="1532" spans="1:10" ht="15" customHeight="1">
      <c r="A1532" s="62"/>
      <c r="B1532" s="24"/>
      <c r="C1532" s="31"/>
      <c r="D1532" s="300"/>
      <c r="E1532" s="32"/>
      <c r="F1532" s="66"/>
      <c r="G1532" s="9"/>
      <c r="H1532" s="692"/>
      <c r="I1532" s="710"/>
    </row>
    <row r="1533" spans="1:10" ht="15" customHeight="1">
      <c r="A1533" s="46"/>
      <c r="B1533" s="10"/>
      <c r="C1533" s="27"/>
      <c r="D1533" s="297"/>
      <c r="E1533" s="28"/>
      <c r="F1533" s="10"/>
      <c r="G1533" s="10"/>
      <c r="H1533" s="708"/>
      <c r="I1533" s="709"/>
      <c r="J1533" s="6"/>
    </row>
    <row r="1534" spans="1:10" ht="15" customHeight="1">
      <c r="A1534" s="62"/>
      <c r="B1534" s="24"/>
      <c r="C1534" s="25"/>
      <c r="D1534" s="279"/>
      <c r="E1534" s="26"/>
      <c r="F1534" s="66"/>
      <c r="G1534" s="9"/>
      <c r="H1534" s="692"/>
      <c r="I1534" s="710"/>
    </row>
    <row r="1535" spans="1:10" ht="15" customHeight="1">
      <c r="A1535" s="46"/>
      <c r="B1535" s="10"/>
      <c r="C1535" s="27"/>
      <c r="D1535" s="280"/>
      <c r="E1535" s="28"/>
      <c r="F1535" s="10"/>
      <c r="G1535" s="10"/>
      <c r="H1535" s="708"/>
      <c r="I1535" s="709"/>
    </row>
    <row r="1536" spans="1:10" ht="15" customHeight="1">
      <c r="A1536" s="45"/>
      <c r="B1536" s="9"/>
      <c r="C1536" s="25"/>
      <c r="D1536" s="279"/>
      <c r="E1536" s="26"/>
      <c r="F1536" s="66"/>
      <c r="G1536" s="9"/>
      <c r="H1536" s="692"/>
      <c r="I1536" s="710"/>
    </row>
    <row r="1537" spans="1:9" ht="15" customHeight="1">
      <c r="A1537" s="45"/>
      <c r="B1537" s="10"/>
      <c r="C1537" s="27"/>
      <c r="D1537" s="280"/>
      <c r="E1537" s="28"/>
      <c r="F1537" s="10"/>
      <c r="G1537" s="10"/>
      <c r="H1537" s="708"/>
      <c r="I1537" s="709"/>
    </row>
    <row r="1538" spans="1:9" ht="15" customHeight="1">
      <c r="A1538" s="62"/>
      <c r="B1538" s="9"/>
      <c r="C1538" s="25"/>
      <c r="D1538" s="279"/>
      <c r="E1538" s="26"/>
      <c r="F1538" s="66"/>
      <c r="G1538" s="9"/>
      <c r="H1538" s="692"/>
      <c r="I1538" s="710"/>
    </row>
    <row r="1539" spans="1:9" ht="15" customHeight="1">
      <c r="A1539" s="46"/>
      <c r="B1539" s="10"/>
      <c r="C1539" s="29"/>
      <c r="D1539" s="282"/>
      <c r="E1539" s="30"/>
      <c r="F1539" s="10"/>
      <c r="G1539" s="10"/>
      <c r="H1539" s="708"/>
      <c r="I1539" s="709"/>
    </row>
    <row r="1540" spans="1:9" ht="15" customHeight="1">
      <c r="A1540" s="62"/>
      <c r="B1540" s="9"/>
      <c r="C1540" s="31"/>
      <c r="D1540" s="279"/>
      <c r="E1540" s="32"/>
      <c r="F1540" s="66"/>
      <c r="G1540" s="9"/>
      <c r="H1540" s="692"/>
      <c r="I1540" s="710"/>
    </row>
    <row r="1541" spans="1:9" ht="15" customHeight="1">
      <c r="A1541" s="48"/>
      <c r="B1541" s="11"/>
      <c r="C1541" s="29"/>
      <c r="D1541" s="282"/>
      <c r="E1541" s="30"/>
      <c r="F1541" s="10"/>
      <c r="G1541" s="10"/>
      <c r="H1541" s="708"/>
      <c r="I1541" s="709"/>
    </row>
    <row r="1542" spans="1:9" ht="15" customHeight="1">
      <c r="A1542" s="62"/>
      <c r="B1542" s="24"/>
      <c r="C1542" s="25"/>
      <c r="D1542" s="279"/>
      <c r="E1542" s="26"/>
      <c r="F1542" s="66"/>
      <c r="G1542" s="9"/>
      <c r="H1542" s="692"/>
      <c r="I1542" s="710"/>
    </row>
    <row r="1543" spans="1:9" ht="15" customHeight="1">
      <c r="A1543" s="48"/>
      <c r="B1543" s="10"/>
      <c r="C1543" s="31"/>
      <c r="D1543" s="278"/>
      <c r="E1543" s="28"/>
      <c r="F1543" s="10"/>
      <c r="G1543" s="10"/>
      <c r="H1543" s="708"/>
      <c r="I1543" s="709"/>
    </row>
    <row r="1544" spans="1:9" ht="15" customHeight="1">
      <c r="A1544" s="47"/>
      <c r="B1544" s="9"/>
      <c r="C1544" s="25"/>
      <c r="D1544" s="279"/>
      <c r="E1544" s="26"/>
      <c r="F1544" s="66"/>
      <c r="G1544" s="9"/>
      <c r="H1544" s="692"/>
      <c r="I1544" s="710"/>
    </row>
    <row r="1545" spans="1:9" ht="15" customHeight="1">
      <c r="A1545" s="48"/>
      <c r="B1545" s="24"/>
      <c r="C1545" s="44"/>
      <c r="D1545" s="280"/>
      <c r="E1545" s="28"/>
      <c r="F1545" s="10"/>
      <c r="G1545" s="10"/>
      <c r="H1545" s="708"/>
      <c r="I1545" s="709"/>
    </row>
    <row r="1546" spans="1:9" ht="15" customHeight="1">
      <c r="A1546" s="62"/>
      <c r="B1546" s="9"/>
      <c r="C1546" s="25"/>
      <c r="D1546" s="279"/>
      <c r="E1546" s="26"/>
      <c r="F1546" s="66"/>
      <c r="G1546" s="9"/>
      <c r="H1546" s="692"/>
      <c r="I1546" s="710"/>
    </row>
    <row r="1547" spans="1:9" ht="15" customHeight="1">
      <c r="A1547" s="46"/>
      <c r="B1547" s="24"/>
      <c r="C1547" s="44"/>
      <c r="D1547" s="280"/>
      <c r="E1547" s="28"/>
      <c r="F1547" s="10"/>
      <c r="G1547" s="10"/>
      <c r="H1547" s="708"/>
      <c r="I1547" s="709"/>
    </row>
    <row r="1548" spans="1:9" ht="15" customHeight="1">
      <c r="A1548" s="62"/>
      <c r="B1548" s="9"/>
      <c r="C1548" s="25"/>
      <c r="D1548" s="279"/>
      <c r="E1548" s="26"/>
      <c r="F1548" s="66"/>
      <c r="G1548" s="9"/>
      <c r="H1548" s="692"/>
      <c r="I1548" s="710"/>
    </row>
    <row r="1549" spans="1:9" ht="15" customHeight="1">
      <c r="A1549" s="46"/>
      <c r="B1549" s="10"/>
      <c r="C1549" s="39"/>
      <c r="D1549" s="280"/>
      <c r="E1549" s="28"/>
      <c r="F1549" s="10"/>
      <c r="G1549" s="10"/>
      <c r="H1549" s="708"/>
      <c r="I1549" s="709"/>
    </row>
    <row r="1550" spans="1:9" ht="15" customHeight="1">
      <c r="A1550" s="62"/>
      <c r="B1550" s="9"/>
      <c r="C1550" s="25"/>
      <c r="D1550" s="279"/>
      <c r="E1550" s="21"/>
      <c r="F1550" s="66"/>
      <c r="G1550" s="67"/>
      <c r="H1550" s="711"/>
      <c r="I1550" s="712"/>
    </row>
    <row r="1551" spans="1:9" ht="15" customHeight="1">
      <c r="A1551" s="46"/>
      <c r="B1551" s="28"/>
      <c r="C1551" s="44"/>
      <c r="D1551" s="280"/>
      <c r="E1551" s="17"/>
      <c r="F1551" s="10"/>
      <c r="G1551" s="76"/>
      <c r="H1551" s="713"/>
      <c r="I1551" s="714"/>
    </row>
    <row r="1552" spans="1:9" ht="15" customHeight="1">
      <c r="A1552" s="62"/>
      <c r="B1552" s="9"/>
      <c r="C1552" s="25"/>
      <c r="D1552" s="279"/>
      <c r="E1552" s="21"/>
      <c r="F1552" s="66"/>
      <c r="G1552" s="67"/>
      <c r="H1552" s="711"/>
      <c r="I1552" s="712"/>
    </row>
    <row r="1553" spans="1:10" ht="15" customHeight="1">
      <c r="A1553" s="68"/>
      <c r="B1553" s="35"/>
      <c r="C1553" s="69"/>
      <c r="D1553" s="281"/>
      <c r="E1553" s="19"/>
      <c r="F1553" s="14"/>
      <c r="G1553" s="70"/>
      <c r="H1553" s="706"/>
      <c r="I1553" s="707"/>
    </row>
    <row r="1554" spans="1:10" ht="30" customHeight="1">
      <c r="A1554" s="54" t="s">
        <v>0</v>
      </c>
      <c r="B1554" s="55" t="s">
        <v>1</v>
      </c>
      <c r="C1554" s="55" t="s">
        <v>2</v>
      </c>
      <c r="D1554" s="276" t="s">
        <v>3</v>
      </c>
      <c r="E1554" s="55" t="s">
        <v>4</v>
      </c>
      <c r="F1554" s="55" t="s">
        <v>5</v>
      </c>
      <c r="G1554" s="55" t="s">
        <v>6</v>
      </c>
      <c r="H1554" s="665" t="s">
        <v>14</v>
      </c>
      <c r="I1554" s="666"/>
      <c r="J1554" s="7"/>
    </row>
    <row r="1555" spans="1:10" ht="15" customHeight="1">
      <c r="A1555" s="56"/>
      <c r="B1555" s="57"/>
      <c r="C1555" s="58"/>
      <c r="D1555" s="277"/>
      <c r="E1555" s="23"/>
      <c r="F1555" s="57"/>
      <c r="G1555" s="57"/>
      <c r="H1555" s="721"/>
      <c r="I1555" s="722"/>
    </row>
    <row r="1556" spans="1:10" ht="15" customHeight="1">
      <c r="A1556" s="46"/>
      <c r="B1556" s="64"/>
      <c r="C1556" s="44"/>
      <c r="D1556" s="280"/>
      <c r="E1556" s="17"/>
      <c r="F1556" s="10"/>
      <c r="G1556" s="10"/>
      <c r="H1556" s="715"/>
      <c r="I1556" s="716"/>
    </row>
    <row r="1557" spans="1:10" ht="15" customHeight="1">
      <c r="A1557" s="45"/>
      <c r="B1557" s="24"/>
      <c r="C1557" s="31"/>
      <c r="D1557" s="278"/>
      <c r="E1557" s="52"/>
      <c r="F1557" s="24"/>
      <c r="G1557" s="24"/>
      <c r="H1557" s="717"/>
      <c r="I1557" s="718"/>
    </row>
    <row r="1558" spans="1:10" ht="15" customHeight="1">
      <c r="A1558" s="46"/>
      <c r="B1558" s="64"/>
      <c r="C1558" s="44"/>
      <c r="D1558" s="280"/>
      <c r="E1558" s="17"/>
      <c r="F1558" s="10"/>
      <c r="G1558" s="10"/>
      <c r="H1558" s="715"/>
      <c r="I1558" s="716"/>
    </row>
    <row r="1559" spans="1:10" ht="15" customHeight="1">
      <c r="A1559" s="45"/>
      <c r="B1559" s="24"/>
      <c r="C1559" s="31"/>
      <c r="D1559" s="278"/>
      <c r="E1559" s="32"/>
      <c r="F1559" s="101"/>
      <c r="G1559" s="24"/>
      <c r="H1559" s="719"/>
      <c r="I1559" s="720"/>
    </row>
    <row r="1560" spans="1:10" ht="15" customHeight="1">
      <c r="A1560" s="60"/>
      <c r="B1560" s="61"/>
      <c r="C1560" s="31"/>
      <c r="D1560" s="278"/>
      <c r="E1560" s="32"/>
      <c r="F1560" s="24"/>
      <c r="G1560" s="10"/>
      <c r="H1560" s="708"/>
      <c r="I1560" s="709"/>
    </row>
    <row r="1561" spans="1:10" ht="15" customHeight="1">
      <c r="A1561" s="62"/>
      <c r="B1561" s="9"/>
      <c r="C1561" s="25"/>
      <c r="D1561" s="279"/>
      <c r="E1561" s="26"/>
      <c r="F1561" s="66"/>
      <c r="G1561" s="9"/>
      <c r="H1561" s="692"/>
      <c r="I1561" s="710"/>
    </row>
    <row r="1562" spans="1:10" ht="15" customHeight="1">
      <c r="A1562" s="46"/>
      <c r="B1562" s="10"/>
      <c r="C1562" s="44"/>
      <c r="D1562" s="280"/>
      <c r="E1562" s="28"/>
      <c r="F1562" s="10"/>
      <c r="G1562" s="10"/>
      <c r="H1562" s="708"/>
      <c r="I1562" s="709"/>
      <c r="J1562" s="6"/>
    </row>
    <row r="1563" spans="1:10" ht="15" customHeight="1">
      <c r="A1563" s="45"/>
      <c r="B1563" s="24"/>
      <c r="C1563" s="31"/>
      <c r="D1563" s="278"/>
      <c r="E1563" s="32"/>
      <c r="F1563" s="66"/>
      <c r="G1563" s="9"/>
      <c r="H1563" s="692"/>
      <c r="I1563" s="710"/>
    </row>
    <row r="1564" spans="1:10" ht="15" customHeight="1">
      <c r="A1564" s="46"/>
      <c r="B1564" s="10"/>
      <c r="C1564" s="44"/>
      <c r="D1564" s="280"/>
      <c r="E1564" s="28"/>
      <c r="F1564" s="10"/>
      <c r="G1564" s="10"/>
      <c r="H1564" s="708"/>
      <c r="I1564" s="709"/>
      <c r="J1564" s="6"/>
    </row>
    <row r="1565" spans="1:10" ht="15" customHeight="1">
      <c r="A1565" s="62"/>
      <c r="B1565" s="24"/>
      <c r="C1565" s="31"/>
      <c r="D1565" s="278"/>
      <c r="E1565" s="32"/>
      <c r="F1565" s="66"/>
      <c r="G1565" s="9"/>
      <c r="H1565" s="692"/>
      <c r="I1565" s="710"/>
    </row>
    <row r="1566" spans="1:10" ht="15" customHeight="1">
      <c r="A1566" s="46"/>
      <c r="B1566" s="10"/>
      <c r="C1566" s="27"/>
      <c r="D1566" s="280"/>
      <c r="E1566" s="28"/>
      <c r="F1566" s="10"/>
      <c r="G1566" s="10"/>
      <c r="H1566" s="708"/>
      <c r="I1566" s="709"/>
      <c r="J1566" s="6"/>
    </row>
    <row r="1567" spans="1:10" ht="15" customHeight="1">
      <c r="A1567" s="62"/>
      <c r="B1567" s="24"/>
      <c r="C1567" s="25"/>
      <c r="D1567" s="279"/>
      <c r="E1567" s="26"/>
      <c r="F1567" s="66"/>
      <c r="G1567" s="9"/>
      <c r="H1567" s="692"/>
      <c r="I1567" s="710"/>
    </row>
    <row r="1568" spans="1:10" ht="15" customHeight="1">
      <c r="A1568" s="46"/>
      <c r="B1568" s="10"/>
      <c r="C1568" s="27"/>
      <c r="D1568" s="280"/>
      <c r="E1568" s="28"/>
      <c r="F1568" s="10"/>
      <c r="G1568" s="10"/>
      <c r="H1568" s="708"/>
      <c r="I1568" s="709"/>
    </row>
    <row r="1569" spans="1:9" ht="15" customHeight="1">
      <c r="A1569" s="45"/>
      <c r="B1569" s="9"/>
      <c r="C1569" s="25"/>
      <c r="D1569" s="279"/>
      <c r="E1569" s="26"/>
      <c r="F1569" s="66"/>
      <c r="G1569" s="9"/>
      <c r="H1569" s="692"/>
      <c r="I1569" s="710"/>
    </row>
    <row r="1570" spans="1:9" ht="15" customHeight="1">
      <c r="A1570" s="45"/>
      <c r="B1570" s="10"/>
      <c r="C1570" s="27"/>
      <c r="D1570" s="280"/>
      <c r="E1570" s="28"/>
      <c r="F1570" s="10"/>
      <c r="G1570" s="10"/>
      <c r="H1570" s="708"/>
      <c r="I1570" s="709"/>
    </row>
    <row r="1571" spans="1:9" ht="15" customHeight="1">
      <c r="A1571" s="62"/>
      <c r="B1571" s="9"/>
      <c r="C1571" s="25"/>
      <c r="D1571" s="279"/>
      <c r="E1571" s="26"/>
      <c r="F1571" s="66"/>
      <c r="G1571" s="9"/>
      <c r="H1571" s="692"/>
      <c r="I1571" s="710"/>
    </row>
    <row r="1572" spans="1:9" ht="15" customHeight="1">
      <c r="A1572" s="46"/>
      <c r="B1572" s="10"/>
      <c r="C1572" s="29"/>
      <c r="D1572" s="282"/>
      <c r="E1572" s="30"/>
      <c r="F1572" s="10"/>
      <c r="G1572" s="10"/>
      <c r="H1572" s="708"/>
      <c r="I1572" s="709"/>
    </row>
    <row r="1573" spans="1:9" ht="15" customHeight="1">
      <c r="A1573" s="62"/>
      <c r="B1573" s="9"/>
      <c r="C1573" s="31"/>
      <c r="D1573" s="279"/>
      <c r="E1573" s="32"/>
      <c r="F1573" s="66"/>
      <c r="G1573" s="9"/>
      <c r="H1573" s="692"/>
      <c r="I1573" s="710"/>
    </row>
    <row r="1574" spans="1:9" ht="15" customHeight="1">
      <c r="A1574" s="48"/>
      <c r="B1574" s="11"/>
      <c r="C1574" s="29"/>
      <c r="D1574" s="282"/>
      <c r="E1574" s="30"/>
      <c r="F1574" s="10"/>
      <c r="G1574" s="10"/>
      <c r="H1574" s="708"/>
      <c r="I1574" s="709"/>
    </row>
    <row r="1575" spans="1:9" ht="15" customHeight="1">
      <c r="A1575" s="62"/>
      <c r="B1575" s="24"/>
      <c r="C1575" s="25"/>
      <c r="D1575" s="279"/>
      <c r="E1575" s="26"/>
      <c r="F1575" s="66"/>
      <c r="G1575" s="9"/>
      <c r="H1575" s="692"/>
      <c r="I1575" s="710"/>
    </row>
    <row r="1576" spans="1:9" ht="15" customHeight="1">
      <c r="A1576" s="48"/>
      <c r="B1576" s="10"/>
      <c r="C1576" s="31"/>
      <c r="D1576" s="278"/>
      <c r="E1576" s="28"/>
      <c r="F1576" s="10"/>
      <c r="G1576" s="10"/>
      <c r="H1576" s="708"/>
      <c r="I1576" s="709"/>
    </row>
    <row r="1577" spans="1:9" ht="15" customHeight="1">
      <c r="A1577" s="47"/>
      <c r="B1577" s="9"/>
      <c r="C1577" s="25"/>
      <c r="D1577" s="279"/>
      <c r="E1577" s="26"/>
      <c r="F1577" s="66"/>
      <c r="G1577" s="9"/>
      <c r="H1577" s="692"/>
      <c r="I1577" s="710"/>
    </row>
    <row r="1578" spans="1:9" ht="15" customHeight="1">
      <c r="A1578" s="48"/>
      <c r="B1578" s="24"/>
      <c r="C1578" s="44"/>
      <c r="D1578" s="280"/>
      <c r="E1578" s="28"/>
      <c r="F1578" s="10"/>
      <c r="G1578" s="10"/>
      <c r="H1578" s="708"/>
      <c r="I1578" s="709"/>
    </row>
    <row r="1579" spans="1:9" ht="15" customHeight="1">
      <c r="A1579" s="62"/>
      <c r="B1579" s="9"/>
      <c r="C1579" s="25"/>
      <c r="D1579" s="279"/>
      <c r="E1579" s="26"/>
      <c r="F1579" s="66"/>
      <c r="G1579" s="9"/>
      <c r="H1579" s="692"/>
      <c r="I1579" s="710"/>
    </row>
    <row r="1580" spans="1:9" ht="15" customHeight="1">
      <c r="A1580" s="46"/>
      <c r="B1580" s="24"/>
      <c r="C1580" s="44"/>
      <c r="D1580" s="280"/>
      <c r="E1580" s="28"/>
      <c r="F1580" s="10"/>
      <c r="G1580" s="10"/>
      <c r="H1580" s="708"/>
      <c r="I1580" s="709"/>
    </row>
    <row r="1581" spans="1:9" ht="15" customHeight="1">
      <c r="A1581" s="62"/>
      <c r="B1581" s="9"/>
      <c r="C1581" s="25"/>
      <c r="D1581" s="279"/>
      <c r="E1581" s="26"/>
      <c r="F1581" s="66"/>
      <c r="G1581" s="9"/>
      <c r="H1581" s="692"/>
      <c r="I1581" s="710"/>
    </row>
    <row r="1582" spans="1:9" ht="15" customHeight="1">
      <c r="A1582" s="46"/>
      <c r="B1582" s="10"/>
      <c r="C1582" s="39"/>
      <c r="D1582" s="280"/>
      <c r="E1582" s="28"/>
      <c r="F1582" s="10"/>
      <c r="G1582" s="10"/>
      <c r="H1582" s="708"/>
      <c r="I1582" s="709"/>
    </row>
    <row r="1583" spans="1:9" ht="15" customHeight="1">
      <c r="A1583" s="62"/>
      <c r="B1583" s="9"/>
      <c r="C1583" s="25"/>
      <c r="D1583" s="279"/>
      <c r="E1583" s="21"/>
      <c r="F1583" s="66"/>
      <c r="G1583" s="67"/>
      <c r="H1583" s="711"/>
      <c r="I1583" s="712"/>
    </row>
    <row r="1584" spans="1:9" ht="15" customHeight="1">
      <c r="A1584" s="46"/>
      <c r="B1584" s="28" t="s">
        <v>12</v>
      </c>
      <c r="C1584" s="44"/>
      <c r="D1584" s="280"/>
      <c r="E1584" s="17"/>
      <c r="F1584" s="10"/>
      <c r="G1584" s="76">
        <f>SUM(G1427:G1583)</f>
        <v>0</v>
      </c>
      <c r="H1584" s="713"/>
      <c r="I1584" s="714"/>
    </row>
    <row r="1585" spans="1:10" ht="15" customHeight="1">
      <c r="A1585" s="62"/>
      <c r="B1585" s="9"/>
      <c r="C1585" s="25"/>
      <c r="D1585" s="279"/>
      <c r="E1585" s="21"/>
      <c r="F1585" s="66"/>
      <c r="G1585" s="67"/>
      <c r="H1585" s="711"/>
      <c r="I1585" s="712"/>
    </row>
    <row r="1586" spans="1:10" ht="15" customHeight="1">
      <c r="A1586" s="68"/>
      <c r="B1586" s="35"/>
      <c r="C1586" s="69"/>
      <c r="D1586" s="281"/>
      <c r="E1586" s="19"/>
      <c r="F1586" s="14"/>
      <c r="G1586" s="70"/>
      <c r="H1586" s="706"/>
      <c r="I1586" s="707"/>
    </row>
    <row r="1587" spans="1:10" ht="30" customHeight="1">
      <c r="A1587" s="54" t="s">
        <v>0</v>
      </c>
      <c r="B1587" s="55" t="s">
        <v>1</v>
      </c>
      <c r="C1587" s="55" t="s">
        <v>2</v>
      </c>
      <c r="D1587" s="276" t="s">
        <v>3</v>
      </c>
      <c r="E1587" s="55" t="s">
        <v>4</v>
      </c>
      <c r="F1587" s="55" t="s">
        <v>5</v>
      </c>
      <c r="G1587" s="55" t="s">
        <v>6</v>
      </c>
      <c r="H1587" s="665" t="s">
        <v>14</v>
      </c>
      <c r="I1587" s="666"/>
      <c r="J1587" s="7"/>
    </row>
    <row r="1588" spans="1:10" ht="15" customHeight="1">
      <c r="A1588" s="56"/>
      <c r="B1588" s="57"/>
      <c r="C1588" s="58"/>
      <c r="D1588" s="277"/>
      <c r="E1588" s="59"/>
      <c r="F1588" s="57"/>
      <c r="G1588" s="9"/>
      <c r="H1588" s="704"/>
      <c r="I1588" s="705"/>
    </row>
    <row r="1589" spans="1:10" ht="15" customHeight="1">
      <c r="A1589" s="60"/>
      <c r="B1589" s="61"/>
      <c r="C1589" s="31"/>
      <c r="D1589" s="278"/>
      <c r="E1589" s="32"/>
      <c r="F1589" s="24"/>
      <c r="G1589" s="10"/>
      <c r="H1589" s="677"/>
      <c r="I1589" s="678"/>
    </row>
    <row r="1590" spans="1:10" ht="15" customHeight="1">
      <c r="A1590" s="62"/>
      <c r="B1590" s="9"/>
      <c r="C1590" s="25"/>
      <c r="D1590" s="279"/>
      <c r="E1590" s="26"/>
      <c r="F1590" s="9"/>
      <c r="G1590" s="9"/>
      <c r="H1590" s="671"/>
      <c r="I1590" s="672"/>
    </row>
    <row r="1591" spans="1:10" ht="15" customHeight="1">
      <c r="A1591" s="46"/>
      <c r="B1591" s="10"/>
      <c r="C1591" s="44"/>
      <c r="D1591" s="280"/>
      <c r="E1591" s="28"/>
      <c r="F1591" s="10"/>
      <c r="G1591" s="10"/>
      <c r="H1591" s="677"/>
      <c r="I1591" s="678"/>
      <c r="J1591" s="6"/>
    </row>
    <row r="1592" spans="1:10" ht="15" customHeight="1">
      <c r="A1592" s="45"/>
      <c r="B1592" s="24"/>
      <c r="C1592" s="31"/>
      <c r="D1592" s="278"/>
      <c r="E1592" s="32"/>
      <c r="F1592" s="8"/>
      <c r="G1592" s="9"/>
      <c r="H1592" s="657"/>
      <c r="I1592" s="658"/>
    </row>
    <row r="1593" spans="1:10" ht="15" customHeight="1">
      <c r="A1593" s="46"/>
      <c r="B1593" s="10"/>
      <c r="C1593" s="44"/>
      <c r="D1593" s="280"/>
      <c r="E1593" s="28"/>
      <c r="F1593" s="10"/>
      <c r="G1593" s="10"/>
      <c r="H1593" s="659"/>
      <c r="I1593" s="660"/>
      <c r="J1593" s="6"/>
    </row>
    <row r="1594" spans="1:10" ht="15" customHeight="1">
      <c r="A1594" s="62"/>
      <c r="B1594" s="24"/>
      <c r="C1594" s="25"/>
      <c r="D1594" s="279"/>
      <c r="E1594" s="26"/>
      <c r="F1594" s="8"/>
      <c r="G1594" s="9"/>
      <c r="H1594" s="657"/>
      <c r="I1594" s="658"/>
    </row>
    <row r="1595" spans="1:10" ht="15" customHeight="1">
      <c r="A1595" s="46"/>
      <c r="B1595" s="10"/>
      <c r="C1595" s="44"/>
      <c r="D1595" s="297"/>
      <c r="E1595" s="28"/>
      <c r="F1595" s="10"/>
      <c r="G1595" s="10"/>
      <c r="H1595" s="659"/>
      <c r="I1595" s="660"/>
    </row>
    <row r="1596" spans="1:10" ht="15" customHeight="1">
      <c r="A1596" s="62"/>
      <c r="B1596" s="9"/>
      <c r="C1596" s="25"/>
      <c r="D1596" s="279"/>
      <c r="E1596" s="26"/>
      <c r="F1596" s="8"/>
      <c r="G1596" s="9"/>
      <c r="H1596" s="685"/>
      <c r="I1596" s="686"/>
    </row>
    <row r="1597" spans="1:10" ht="15" customHeight="1">
      <c r="A1597" s="46"/>
      <c r="B1597" s="10"/>
      <c r="C1597" s="29"/>
      <c r="D1597" s="282"/>
      <c r="E1597" s="30"/>
      <c r="F1597" s="11"/>
      <c r="G1597" s="10"/>
      <c r="H1597" s="659"/>
      <c r="I1597" s="660"/>
    </row>
    <row r="1598" spans="1:10" ht="15" customHeight="1">
      <c r="A1598" s="45"/>
      <c r="B1598" s="9"/>
      <c r="C1598" s="31"/>
      <c r="D1598" s="279"/>
      <c r="E1598" s="32"/>
      <c r="F1598" s="8"/>
      <c r="G1598" s="9"/>
      <c r="H1598" s="657"/>
      <c r="I1598" s="658"/>
    </row>
    <row r="1599" spans="1:10" ht="15" customHeight="1">
      <c r="A1599" s="46"/>
      <c r="B1599" s="11"/>
      <c r="C1599" s="29"/>
      <c r="D1599" s="299"/>
      <c r="E1599" s="30"/>
      <c r="F1599" s="11"/>
      <c r="G1599" s="11"/>
      <c r="H1599" s="659"/>
      <c r="I1599" s="660"/>
    </row>
    <row r="1600" spans="1:10" ht="15" customHeight="1">
      <c r="A1600" s="45"/>
      <c r="B1600" s="24"/>
      <c r="C1600" s="25"/>
      <c r="D1600" s="279"/>
      <c r="E1600" s="26"/>
      <c r="F1600" s="8"/>
      <c r="G1600" s="9"/>
      <c r="H1600" s="671"/>
      <c r="I1600" s="672"/>
    </row>
    <row r="1601" spans="1:10" ht="15" customHeight="1">
      <c r="A1601" s="46"/>
      <c r="B1601" s="10"/>
      <c r="C1601" s="31"/>
      <c r="D1601" s="278"/>
      <c r="E1601" s="28"/>
      <c r="F1601" s="24"/>
      <c r="G1601" s="10"/>
      <c r="H1601" s="677"/>
      <c r="I1601" s="678"/>
    </row>
    <row r="1602" spans="1:10" ht="15" customHeight="1">
      <c r="A1602" s="47"/>
      <c r="B1602" s="9"/>
      <c r="C1602" s="25"/>
      <c r="D1602" s="279"/>
      <c r="E1602" s="26"/>
      <c r="F1602" s="9"/>
      <c r="G1602" s="9"/>
      <c r="H1602" s="671"/>
      <c r="I1602" s="672"/>
    </row>
    <row r="1603" spans="1:10" ht="15" customHeight="1">
      <c r="A1603" s="48"/>
      <c r="B1603" s="24"/>
      <c r="C1603" s="44"/>
      <c r="D1603" s="280"/>
      <c r="E1603" s="28"/>
      <c r="F1603" s="10"/>
      <c r="G1603" s="10"/>
      <c r="H1603" s="677"/>
      <c r="I1603" s="678"/>
    </row>
    <row r="1604" spans="1:10" ht="15" customHeight="1">
      <c r="A1604" s="45"/>
      <c r="B1604" s="9"/>
      <c r="C1604" s="25"/>
      <c r="D1604" s="279"/>
      <c r="E1604" s="26"/>
      <c r="F1604" s="8"/>
      <c r="G1604" s="9"/>
      <c r="H1604" s="671"/>
      <c r="I1604" s="672"/>
    </row>
    <row r="1605" spans="1:10" ht="15" customHeight="1">
      <c r="A1605" s="45"/>
      <c r="B1605" s="10"/>
      <c r="C1605" s="27"/>
      <c r="D1605" s="280"/>
      <c r="E1605" s="28"/>
      <c r="F1605" s="24"/>
      <c r="G1605" s="10"/>
      <c r="H1605" s="677"/>
      <c r="I1605" s="678"/>
    </row>
    <row r="1606" spans="1:10" ht="15" customHeight="1">
      <c r="A1606" s="62"/>
      <c r="B1606" s="24"/>
      <c r="C1606" s="31"/>
      <c r="D1606" s="278"/>
      <c r="E1606" s="32"/>
      <c r="F1606" s="8"/>
      <c r="G1606" s="9"/>
      <c r="H1606" s="671"/>
      <c r="I1606" s="672"/>
    </row>
    <row r="1607" spans="1:10" ht="15" customHeight="1">
      <c r="A1607" s="46"/>
      <c r="B1607" s="10"/>
      <c r="C1607" s="27"/>
      <c r="D1607" s="280"/>
      <c r="E1607" s="28"/>
      <c r="F1607" s="10"/>
      <c r="G1607" s="10"/>
      <c r="H1607" s="677"/>
      <c r="I1607" s="678"/>
      <c r="J1607" s="6"/>
    </row>
    <row r="1608" spans="1:10" ht="15" customHeight="1">
      <c r="A1608" s="62"/>
      <c r="B1608" s="9"/>
      <c r="C1608" s="31"/>
      <c r="D1608" s="298"/>
      <c r="E1608" s="32"/>
      <c r="F1608" s="8"/>
      <c r="G1608" s="9"/>
      <c r="H1608" s="671"/>
      <c r="I1608" s="672"/>
    </row>
    <row r="1609" spans="1:10" ht="15" customHeight="1">
      <c r="A1609" s="48"/>
      <c r="B1609" s="11"/>
      <c r="C1609" s="29"/>
      <c r="D1609" s="299"/>
      <c r="E1609" s="30"/>
      <c r="F1609" s="11"/>
      <c r="G1609" s="11"/>
      <c r="H1609" s="677"/>
      <c r="I1609" s="678"/>
    </row>
    <row r="1610" spans="1:10" ht="15" customHeight="1">
      <c r="A1610" s="62"/>
      <c r="B1610" s="24"/>
      <c r="C1610" s="25"/>
      <c r="D1610" s="298"/>
      <c r="E1610" s="26"/>
      <c r="F1610" s="8"/>
      <c r="G1610" s="9"/>
      <c r="H1610" s="671"/>
      <c r="I1610" s="672"/>
    </row>
    <row r="1611" spans="1:10" ht="15" customHeight="1">
      <c r="A1611" s="48"/>
      <c r="B1611" s="10"/>
      <c r="C1611" s="31"/>
      <c r="D1611" s="300"/>
      <c r="E1611" s="28"/>
      <c r="F1611" s="24"/>
      <c r="G1611" s="10"/>
      <c r="H1611" s="677"/>
      <c r="I1611" s="678"/>
    </row>
    <row r="1612" spans="1:10" ht="15" customHeight="1">
      <c r="A1612" s="62"/>
      <c r="B1612" s="9"/>
      <c r="C1612" s="25"/>
      <c r="D1612" s="298"/>
      <c r="E1612" s="26"/>
      <c r="F1612" s="9"/>
      <c r="G1612" s="9"/>
      <c r="H1612" s="685"/>
      <c r="I1612" s="686"/>
    </row>
    <row r="1613" spans="1:10" ht="15" customHeight="1">
      <c r="A1613" s="60"/>
      <c r="B1613" s="61"/>
      <c r="C1613" s="44"/>
      <c r="D1613" s="297"/>
      <c r="E1613" s="28"/>
      <c r="F1613" s="10"/>
      <c r="G1613" s="10"/>
      <c r="H1613" s="659"/>
      <c r="I1613" s="660"/>
      <c r="J1613" s="6"/>
    </row>
    <row r="1614" spans="1:10" ht="15" customHeight="1">
      <c r="A1614" s="62"/>
      <c r="B1614" s="9"/>
      <c r="C1614" s="25"/>
      <c r="D1614" s="298"/>
      <c r="E1614" s="21"/>
      <c r="F1614" s="66"/>
      <c r="G1614" s="9"/>
      <c r="H1614" s="671"/>
      <c r="I1614" s="672"/>
    </row>
    <row r="1615" spans="1:10" ht="15" customHeight="1">
      <c r="A1615" s="46"/>
      <c r="B1615" s="64"/>
      <c r="C1615" s="44"/>
      <c r="D1615" s="297"/>
      <c r="E1615" s="17"/>
      <c r="F1615" s="10"/>
      <c r="G1615" s="10"/>
      <c r="H1615" s="677"/>
      <c r="I1615" s="678"/>
    </row>
    <row r="1616" spans="1:10" ht="15" customHeight="1">
      <c r="A1616" s="47"/>
      <c r="B1616" s="9"/>
      <c r="C1616" s="25"/>
      <c r="D1616" s="298"/>
      <c r="E1616" s="26"/>
      <c r="F1616" s="9"/>
      <c r="G1616" s="9"/>
      <c r="H1616" s="671"/>
      <c r="I1616" s="672"/>
    </row>
    <row r="1617" spans="1:10" ht="15" customHeight="1">
      <c r="A1617" s="48"/>
      <c r="B1617" s="24"/>
      <c r="C1617" s="44"/>
      <c r="D1617" s="297"/>
      <c r="E1617" s="28"/>
      <c r="F1617" s="10"/>
      <c r="G1617" s="10"/>
      <c r="H1617" s="677"/>
      <c r="I1617" s="678"/>
    </row>
    <row r="1618" spans="1:10" ht="15" customHeight="1">
      <c r="A1618" s="306"/>
      <c r="B1618" s="307"/>
      <c r="C1618" s="308" t="s">
        <v>21</v>
      </c>
      <c r="D1618" s="309"/>
      <c r="E1618" s="310"/>
      <c r="F1618" s="311"/>
      <c r="G1618" s="307"/>
      <c r="H1618" s="700"/>
      <c r="I1618" s="701"/>
    </row>
    <row r="1619" spans="1:10" ht="15" customHeight="1">
      <c r="A1619" s="312"/>
      <c r="B1619" s="313"/>
      <c r="C1619" s="314"/>
      <c r="D1619" s="315"/>
      <c r="E1619" s="316"/>
      <c r="F1619" s="317"/>
      <c r="G1619" s="317"/>
      <c r="H1619" s="702"/>
      <c r="I1619" s="703"/>
    </row>
    <row r="1620" spans="1:10" ht="30" customHeight="1">
      <c r="A1620" s="54" t="s">
        <v>0</v>
      </c>
      <c r="B1620" s="55" t="s">
        <v>1</v>
      </c>
      <c r="C1620" s="55" t="s">
        <v>2</v>
      </c>
      <c r="D1620" s="276" t="s">
        <v>3</v>
      </c>
      <c r="E1620" s="55" t="s">
        <v>4</v>
      </c>
      <c r="F1620" s="55" t="s">
        <v>5</v>
      </c>
      <c r="G1620" s="55" t="s">
        <v>6</v>
      </c>
      <c r="H1620" s="665" t="s">
        <v>14</v>
      </c>
      <c r="I1620" s="666"/>
      <c r="J1620" s="7"/>
    </row>
    <row r="1621" spans="1:10" ht="15" customHeight="1">
      <c r="A1621" s="56"/>
      <c r="B1621" s="57"/>
      <c r="C1621" s="58"/>
      <c r="D1621" s="277"/>
      <c r="E1621" s="59"/>
      <c r="F1621" s="57"/>
      <c r="G1621" s="57"/>
      <c r="H1621" s="704"/>
      <c r="I1621" s="705"/>
    </row>
    <row r="1622" spans="1:10" ht="15" customHeight="1">
      <c r="A1622" s="46"/>
      <c r="B1622" s="24"/>
      <c r="C1622" s="44"/>
      <c r="D1622" s="280"/>
      <c r="E1622" s="28"/>
      <c r="F1622" s="10"/>
      <c r="G1622" s="10"/>
      <c r="H1622" s="677"/>
      <c r="I1622" s="678"/>
    </row>
    <row r="1623" spans="1:10" ht="15" customHeight="1">
      <c r="A1623" s="62"/>
      <c r="B1623" s="9"/>
      <c r="C1623" s="25"/>
      <c r="D1623" s="279"/>
      <c r="E1623" s="26"/>
      <c r="F1623" s="9"/>
      <c r="G1623" s="9"/>
      <c r="H1623" s="671"/>
      <c r="I1623" s="672"/>
    </row>
    <row r="1624" spans="1:10" ht="15" customHeight="1">
      <c r="A1624" s="46"/>
      <c r="B1624" s="10"/>
      <c r="C1624" s="39"/>
      <c r="D1624" s="280"/>
      <c r="E1624" s="28"/>
      <c r="F1624" s="10"/>
      <c r="G1624" s="10"/>
      <c r="H1624" s="677"/>
      <c r="I1624" s="678"/>
    </row>
    <row r="1625" spans="1:10" ht="15" customHeight="1">
      <c r="A1625" s="45"/>
      <c r="B1625" s="42"/>
      <c r="C1625" s="63"/>
      <c r="D1625" s="278"/>
      <c r="E1625" s="32"/>
      <c r="F1625" s="24"/>
      <c r="G1625" s="24"/>
      <c r="H1625" s="683"/>
      <c r="I1625" s="684"/>
    </row>
    <row r="1626" spans="1:10" ht="15" customHeight="1">
      <c r="A1626" s="46"/>
      <c r="B1626" s="24"/>
      <c r="C1626" s="44"/>
      <c r="D1626" s="278"/>
      <c r="E1626" s="28"/>
      <c r="F1626" s="10"/>
      <c r="G1626" s="10"/>
      <c r="H1626" s="677"/>
      <c r="I1626" s="678"/>
    </row>
    <row r="1627" spans="1:10" ht="15" customHeight="1">
      <c r="A1627" s="45"/>
      <c r="B1627" s="9"/>
      <c r="C1627" s="63"/>
      <c r="D1627" s="279"/>
      <c r="E1627" s="26"/>
      <c r="F1627" s="9"/>
      <c r="G1627" s="9"/>
      <c r="H1627" s="671"/>
      <c r="I1627" s="672"/>
    </row>
    <row r="1628" spans="1:10" ht="15" customHeight="1">
      <c r="A1628" s="46"/>
      <c r="B1628" s="10"/>
      <c r="C1628" s="65"/>
      <c r="D1628" s="280"/>
      <c r="E1628" s="28"/>
      <c r="F1628" s="10"/>
      <c r="G1628" s="10"/>
      <c r="H1628" s="677"/>
      <c r="I1628" s="678"/>
    </row>
    <row r="1629" spans="1:10" ht="15" customHeight="1">
      <c r="A1629" s="45"/>
      <c r="B1629" s="24"/>
      <c r="C1629" s="31"/>
      <c r="D1629" s="278"/>
      <c r="E1629" s="32"/>
      <c r="F1629" s="101"/>
      <c r="G1629" s="24"/>
      <c r="H1629" s="698"/>
      <c r="I1629" s="699"/>
    </row>
    <row r="1630" spans="1:10" ht="15" customHeight="1">
      <c r="A1630" s="60"/>
      <c r="B1630" s="64"/>
      <c r="C1630" s="44"/>
      <c r="D1630" s="280"/>
      <c r="E1630" s="28"/>
      <c r="F1630" s="10"/>
      <c r="G1630" s="10"/>
      <c r="H1630" s="694"/>
      <c r="I1630" s="695"/>
    </row>
    <row r="1631" spans="1:10" ht="15" customHeight="1">
      <c r="A1631" s="45"/>
      <c r="B1631" s="24"/>
      <c r="C1631" s="63"/>
      <c r="D1631" s="278"/>
      <c r="E1631" s="32"/>
      <c r="F1631" s="24"/>
      <c r="G1631" s="24"/>
      <c r="H1631" s="671"/>
      <c r="I1631" s="672"/>
    </row>
    <row r="1632" spans="1:10" ht="15" customHeight="1">
      <c r="A1632" s="46"/>
      <c r="B1632" s="10"/>
      <c r="C1632" s="65"/>
      <c r="D1632" s="280"/>
      <c r="E1632" s="28"/>
      <c r="F1632" s="10"/>
      <c r="G1632" s="10"/>
      <c r="H1632" s="677"/>
      <c r="I1632" s="678"/>
    </row>
    <row r="1633" spans="1:10" ht="15" customHeight="1">
      <c r="A1633" s="45"/>
      <c r="B1633" s="24"/>
      <c r="C1633" s="31"/>
      <c r="D1633" s="278"/>
      <c r="E1633" s="32"/>
      <c r="F1633" s="101"/>
      <c r="G1633" s="24"/>
      <c r="H1633" s="698"/>
      <c r="I1633" s="699"/>
    </row>
    <row r="1634" spans="1:10" ht="15" customHeight="1">
      <c r="A1634" s="60"/>
      <c r="B1634" s="64"/>
      <c r="C1634" s="44"/>
      <c r="D1634" s="280"/>
      <c r="E1634" s="28"/>
      <c r="F1634" s="10"/>
      <c r="G1634" s="10"/>
      <c r="H1634" s="694"/>
      <c r="I1634" s="695"/>
    </row>
    <row r="1635" spans="1:10" ht="15" customHeight="1">
      <c r="A1635" s="45"/>
      <c r="B1635" s="24"/>
      <c r="C1635" s="63"/>
      <c r="D1635" s="278"/>
      <c r="E1635" s="32"/>
      <c r="F1635" s="24"/>
      <c r="G1635" s="24"/>
      <c r="H1635" s="671"/>
      <c r="I1635" s="672"/>
    </row>
    <row r="1636" spans="1:10" ht="15" customHeight="1">
      <c r="A1636" s="45"/>
      <c r="B1636" s="10"/>
      <c r="C1636" s="65"/>
      <c r="D1636" s="278"/>
      <c r="E1636" s="28"/>
      <c r="F1636" s="10"/>
      <c r="G1636" s="10"/>
      <c r="H1636" s="677"/>
      <c r="I1636" s="678"/>
    </row>
    <row r="1637" spans="1:10" ht="15" customHeight="1">
      <c r="A1637" s="62"/>
      <c r="B1637" s="9"/>
      <c r="C1637" s="25"/>
      <c r="D1637" s="279"/>
      <c r="E1637" s="21"/>
      <c r="F1637" s="9"/>
      <c r="G1637" s="9"/>
      <c r="H1637" s="685"/>
      <c r="I1637" s="686"/>
    </row>
    <row r="1638" spans="1:10" ht="15" customHeight="1">
      <c r="A1638" s="46"/>
      <c r="B1638" s="61"/>
      <c r="C1638" s="44"/>
      <c r="D1638" s="280"/>
      <c r="E1638" s="17"/>
      <c r="F1638" s="10"/>
      <c r="G1638" s="10"/>
      <c r="H1638" s="696"/>
      <c r="I1638" s="697"/>
    </row>
    <row r="1639" spans="1:10" ht="15" customHeight="1">
      <c r="A1639" s="45"/>
      <c r="B1639" s="24"/>
      <c r="C1639" s="31"/>
      <c r="D1639" s="278"/>
      <c r="E1639" s="32"/>
      <c r="F1639" s="36"/>
      <c r="G1639" s="9"/>
      <c r="H1639" s="657"/>
      <c r="I1639" s="658"/>
    </row>
    <row r="1640" spans="1:10" ht="15" customHeight="1">
      <c r="A1640" s="46"/>
      <c r="B1640" s="10"/>
      <c r="C1640" s="44"/>
      <c r="D1640" s="280"/>
      <c r="E1640" s="28"/>
      <c r="F1640" s="10"/>
      <c r="G1640" s="10"/>
      <c r="H1640" s="659"/>
      <c r="I1640" s="660"/>
      <c r="J1640" s="6"/>
    </row>
    <row r="1641" spans="1:10" ht="15" customHeight="1">
      <c r="A1641" s="62"/>
      <c r="B1641" s="24"/>
      <c r="C1641" s="25"/>
      <c r="D1641" s="279"/>
      <c r="E1641" s="26"/>
      <c r="F1641" s="8"/>
      <c r="G1641" s="9"/>
      <c r="H1641" s="657"/>
      <c r="I1641" s="658"/>
    </row>
    <row r="1642" spans="1:10" ht="15" customHeight="1">
      <c r="A1642" s="46"/>
      <c r="B1642" s="10"/>
      <c r="C1642" s="27"/>
      <c r="D1642" s="280"/>
      <c r="E1642" s="28"/>
      <c r="F1642" s="10"/>
      <c r="G1642" s="10"/>
      <c r="H1642" s="659"/>
      <c r="I1642" s="660"/>
    </row>
    <row r="1643" spans="1:10" ht="15" customHeight="1">
      <c r="A1643" s="45"/>
      <c r="B1643" s="9"/>
      <c r="C1643" s="25"/>
      <c r="D1643" s="279"/>
      <c r="E1643" s="26"/>
      <c r="F1643" s="8"/>
      <c r="G1643" s="9"/>
      <c r="H1643" s="671"/>
      <c r="I1643" s="672"/>
    </row>
    <row r="1644" spans="1:10" ht="15" customHeight="1">
      <c r="A1644" s="45"/>
      <c r="B1644" s="10"/>
      <c r="C1644" s="27"/>
      <c r="D1644" s="297"/>
      <c r="E1644" s="28"/>
      <c r="F1644" s="10"/>
      <c r="G1644" s="10"/>
      <c r="H1644" s="677"/>
      <c r="I1644" s="678"/>
    </row>
    <row r="1645" spans="1:10" ht="15" customHeight="1">
      <c r="A1645" s="62"/>
      <c r="B1645" s="9"/>
      <c r="C1645" s="25"/>
      <c r="D1645" s="279"/>
      <c r="E1645" s="26"/>
      <c r="F1645" s="8"/>
      <c r="G1645" s="9"/>
      <c r="H1645" s="679"/>
      <c r="I1645" s="680"/>
    </row>
    <row r="1646" spans="1:10" ht="15" customHeight="1">
      <c r="A1646" s="46"/>
      <c r="B1646" s="10"/>
      <c r="C1646" s="27"/>
      <c r="D1646" s="280"/>
      <c r="E1646" s="28"/>
      <c r="F1646" s="10"/>
      <c r="G1646" s="10"/>
      <c r="H1646" s="694"/>
      <c r="I1646" s="695"/>
    </row>
    <row r="1647" spans="1:10" ht="15" customHeight="1">
      <c r="A1647" s="62"/>
      <c r="B1647" s="9"/>
      <c r="C1647" s="31"/>
      <c r="D1647" s="279"/>
      <c r="E1647" s="32"/>
      <c r="F1647" s="8"/>
      <c r="G1647" s="9"/>
      <c r="H1647" s="671"/>
      <c r="I1647" s="672"/>
    </row>
    <row r="1648" spans="1:10" ht="15" customHeight="1">
      <c r="A1648" s="46"/>
      <c r="B1648" s="11"/>
      <c r="C1648" s="29"/>
      <c r="D1648" s="282"/>
      <c r="E1648" s="30"/>
      <c r="F1648" s="11"/>
      <c r="G1648" s="10"/>
      <c r="H1648" s="677"/>
      <c r="I1648" s="678"/>
    </row>
    <row r="1649" spans="1:10" ht="15" customHeight="1">
      <c r="A1649" s="62"/>
      <c r="B1649" s="9"/>
      <c r="C1649" s="25"/>
      <c r="D1649" s="279"/>
      <c r="E1649" s="26"/>
      <c r="F1649" s="8"/>
      <c r="G1649" s="9"/>
      <c r="H1649" s="671"/>
      <c r="I1649" s="672"/>
    </row>
    <row r="1650" spans="1:10" ht="15" customHeight="1">
      <c r="A1650" s="46"/>
      <c r="B1650" s="10"/>
      <c r="C1650" s="27"/>
      <c r="D1650" s="280"/>
      <c r="E1650" s="28"/>
      <c r="F1650" s="10"/>
      <c r="G1650" s="10"/>
      <c r="H1650" s="677"/>
      <c r="I1650" s="678"/>
    </row>
    <row r="1651" spans="1:10" ht="15" customHeight="1">
      <c r="A1651" s="62"/>
      <c r="B1651" s="24"/>
      <c r="C1651" s="25"/>
      <c r="D1651" s="279"/>
      <c r="E1651" s="26"/>
      <c r="F1651" s="8"/>
      <c r="G1651" s="9"/>
      <c r="H1651" s="679"/>
      <c r="I1651" s="680"/>
    </row>
    <row r="1652" spans="1:10" ht="15" customHeight="1">
      <c r="A1652" s="115"/>
      <c r="B1652" s="14"/>
      <c r="C1652" s="69"/>
      <c r="D1652" s="281"/>
      <c r="E1652" s="35"/>
      <c r="F1652" s="113"/>
      <c r="G1652" s="14"/>
      <c r="H1652" s="673"/>
      <c r="I1652" s="674"/>
    </row>
    <row r="1653" spans="1:10" ht="30" customHeight="1">
      <c r="A1653" s="54" t="s">
        <v>0</v>
      </c>
      <c r="B1653" s="55" t="s">
        <v>1</v>
      </c>
      <c r="C1653" s="55" t="s">
        <v>2</v>
      </c>
      <c r="D1653" s="276" t="s">
        <v>3</v>
      </c>
      <c r="E1653" s="55" t="s">
        <v>4</v>
      </c>
      <c r="F1653" s="55" t="s">
        <v>5</v>
      </c>
      <c r="G1653" s="55" t="s">
        <v>6</v>
      </c>
      <c r="H1653" s="665" t="s">
        <v>14</v>
      </c>
      <c r="I1653" s="666"/>
      <c r="J1653" s="7"/>
    </row>
    <row r="1654" spans="1:10" ht="15" customHeight="1">
      <c r="A1654" s="45"/>
      <c r="B1654" s="9"/>
      <c r="C1654" s="25"/>
      <c r="D1654" s="279"/>
      <c r="E1654" s="26"/>
      <c r="F1654" s="8"/>
      <c r="G1654" s="9"/>
      <c r="H1654" s="679"/>
      <c r="I1654" s="680"/>
    </row>
    <row r="1655" spans="1:10" ht="15" customHeight="1">
      <c r="A1655" s="48"/>
      <c r="B1655" s="24"/>
      <c r="C1655" s="44"/>
      <c r="D1655" s="280"/>
      <c r="E1655" s="28"/>
      <c r="F1655" s="51"/>
      <c r="G1655" s="10"/>
      <c r="H1655" s="677"/>
      <c r="I1655" s="678"/>
    </row>
    <row r="1656" spans="1:10" ht="15" customHeight="1">
      <c r="A1656" s="92"/>
      <c r="B1656" s="9"/>
      <c r="C1656" s="25"/>
      <c r="D1656" s="279"/>
      <c r="E1656" s="26"/>
      <c r="F1656" s="9"/>
      <c r="G1656" s="9"/>
      <c r="H1656" s="671"/>
      <c r="I1656" s="672"/>
    </row>
    <row r="1657" spans="1:10" ht="15" customHeight="1">
      <c r="A1657" s="48"/>
      <c r="B1657" s="24"/>
      <c r="C1657" s="44"/>
      <c r="D1657" s="297"/>
      <c r="E1657" s="28"/>
      <c r="F1657" s="10"/>
      <c r="G1657" s="10"/>
      <c r="H1657" s="677"/>
      <c r="I1657" s="678"/>
    </row>
    <row r="1658" spans="1:10" ht="15" customHeight="1">
      <c r="A1658" s="62"/>
      <c r="B1658" s="9"/>
      <c r="C1658" s="25"/>
      <c r="D1658" s="279"/>
      <c r="E1658" s="26"/>
      <c r="F1658" s="9"/>
      <c r="G1658" s="9"/>
      <c r="H1658" s="671"/>
      <c r="I1658" s="672"/>
    </row>
    <row r="1659" spans="1:10" ht="15" customHeight="1">
      <c r="A1659" s="46"/>
      <c r="B1659" s="10"/>
      <c r="C1659" s="39"/>
      <c r="D1659" s="280"/>
      <c r="E1659" s="28"/>
      <c r="F1659" s="10"/>
      <c r="G1659" s="10"/>
      <c r="H1659" s="677"/>
      <c r="I1659" s="678"/>
    </row>
    <row r="1660" spans="1:10" ht="15" customHeight="1">
      <c r="A1660" s="62"/>
      <c r="B1660" s="42"/>
      <c r="C1660" s="43"/>
      <c r="D1660" s="278"/>
      <c r="E1660" s="32"/>
      <c r="F1660" s="24"/>
      <c r="G1660" s="9"/>
      <c r="H1660" s="671"/>
      <c r="I1660" s="672"/>
    </row>
    <row r="1661" spans="1:10" ht="15" customHeight="1">
      <c r="A1661" s="46"/>
      <c r="B1661" s="24"/>
      <c r="C1661" s="44"/>
      <c r="D1661" s="300"/>
      <c r="E1661" s="28"/>
      <c r="F1661" s="10"/>
      <c r="G1661" s="10"/>
      <c r="H1661" s="677"/>
      <c r="I1661" s="678"/>
    </row>
    <row r="1662" spans="1:10" ht="15" customHeight="1">
      <c r="A1662" s="62"/>
      <c r="B1662" s="9"/>
      <c r="C1662" s="63"/>
      <c r="D1662" s="279"/>
      <c r="E1662" s="21"/>
      <c r="F1662" s="9"/>
      <c r="G1662" s="67"/>
      <c r="H1662" s="671"/>
      <c r="I1662" s="672"/>
    </row>
    <row r="1663" spans="1:10" ht="15" customHeight="1">
      <c r="A1663" s="46"/>
      <c r="B1663" s="10"/>
      <c r="C1663" s="65"/>
      <c r="D1663" s="280"/>
      <c r="E1663" s="17"/>
      <c r="F1663" s="10"/>
      <c r="G1663" s="76"/>
      <c r="H1663" s="677"/>
      <c r="I1663" s="678"/>
    </row>
    <row r="1664" spans="1:10" ht="15" customHeight="1">
      <c r="A1664" s="45"/>
      <c r="B1664" s="24"/>
      <c r="C1664" s="63"/>
      <c r="D1664" s="278"/>
      <c r="E1664" s="32"/>
      <c r="F1664" s="24"/>
      <c r="G1664" s="24"/>
      <c r="H1664" s="683"/>
      <c r="I1664" s="684"/>
    </row>
    <row r="1665" spans="1:9" ht="15" customHeight="1">
      <c r="A1665" s="60"/>
      <c r="B1665" s="10"/>
      <c r="C1665" s="65"/>
      <c r="D1665" s="280"/>
      <c r="E1665" s="28"/>
      <c r="F1665" s="10"/>
      <c r="G1665" s="10"/>
      <c r="H1665" s="677"/>
      <c r="I1665" s="678"/>
    </row>
    <row r="1666" spans="1:9" ht="15" customHeight="1">
      <c r="A1666" s="62"/>
      <c r="B1666" s="9"/>
      <c r="C1666" s="63"/>
      <c r="D1666" s="279"/>
      <c r="E1666" s="32"/>
      <c r="F1666" s="36"/>
      <c r="G1666" s="9"/>
      <c r="H1666" s="671"/>
      <c r="I1666" s="672"/>
    </row>
    <row r="1667" spans="1:9" ht="15" customHeight="1">
      <c r="A1667" s="48"/>
      <c r="B1667" s="10"/>
      <c r="C1667" s="65"/>
      <c r="D1667" s="280"/>
      <c r="E1667" s="28"/>
      <c r="F1667" s="10"/>
      <c r="G1667" s="10"/>
      <c r="H1667" s="677"/>
      <c r="I1667" s="678"/>
    </row>
    <row r="1668" spans="1:9" ht="15" customHeight="1">
      <c r="A1668" s="62"/>
      <c r="B1668" s="9"/>
      <c r="C1668" s="31"/>
      <c r="D1668" s="279"/>
      <c r="E1668" s="32"/>
      <c r="F1668" s="8"/>
      <c r="G1668" s="9"/>
      <c r="H1668" s="37"/>
      <c r="I1668" s="38"/>
    </row>
    <row r="1669" spans="1:9" ht="15" customHeight="1">
      <c r="A1669" s="48"/>
      <c r="B1669" s="10"/>
      <c r="C1669" s="44"/>
      <c r="D1669" s="280"/>
      <c r="E1669" s="28"/>
      <c r="F1669" s="10"/>
      <c r="G1669" s="10"/>
      <c r="H1669" s="40"/>
      <c r="I1669" s="41"/>
    </row>
    <row r="1670" spans="1:9" ht="15" customHeight="1">
      <c r="A1670" s="62"/>
      <c r="B1670" s="24"/>
      <c r="C1670" s="25"/>
      <c r="D1670" s="279"/>
      <c r="E1670" s="26"/>
      <c r="F1670" s="36"/>
      <c r="G1670" s="9"/>
      <c r="H1670" s="37"/>
      <c r="I1670" s="38"/>
    </row>
    <row r="1671" spans="1:9" ht="15" customHeight="1">
      <c r="A1671" s="48"/>
      <c r="B1671" s="10"/>
      <c r="C1671" s="31"/>
      <c r="D1671" s="278"/>
      <c r="E1671" s="28"/>
      <c r="F1671" s="24"/>
      <c r="G1671" s="10"/>
      <c r="H1671" s="40"/>
      <c r="I1671" s="41"/>
    </row>
    <row r="1672" spans="1:9" ht="15" customHeight="1">
      <c r="A1672" s="62"/>
      <c r="B1672" s="24"/>
      <c r="C1672" s="25"/>
      <c r="D1672" s="279"/>
      <c r="E1672" s="26"/>
      <c r="F1672" s="36"/>
      <c r="G1672" s="9"/>
      <c r="H1672" s="37"/>
      <c r="I1672" s="38"/>
    </row>
    <row r="1673" spans="1:9" ht="15" customHeight="1">
      <c r="A1673" s="48"/>
      <c r="B1673" s="10"/>
      <c r="C1673" s="44"/>
      <c r="D1673" s="278"/>
      <c r="E1673" s="28"/>
      <c r="F1673" s="24"/>
      <c r="G1673" s="10"/>
      <c r="H1673" s="40"/>
      <c r="I1673" s="41"/>
    </row>
    <row r="1674" spans="1:9" ht="15" customHeight="1">
      <c r="A1674" s="62"/>
      <c r="B1674" s="9"/>
      <c r="C1674" s="25"/>
      <c r="D1674" s="279"/>
      <c r="E1674" s="26"/>
      <c r="F1674" s="8"/>
      <c r="G1674" s="9"/>
      <c r="H1674" s="671"/>
      <c r="I1674" s="672"/>
    </row>
    <row r="1675" spans="1:9" ht="15" customHeight="1">
      <c r="A1675" s="46"/>
      <c r="B1675" s="11"/>
      <c r="C1675" s="29"/>
      <c r="D1675" s="282"/>
      <c r="E1675" s="30"/>
      <c r="F1675" s="51"/>
      <c r="G1675" s="10"/>
      <c r="H1675" s="677"/>
      <c r="I1675" s="678"/>
    </row>
    <row r="1676" spans="1:9" ht="15" customHeight="1">
      <c r="A1676" s="62"/>
      <c r="B1676" s="9"/>
      <c r="C1676" s="25"/>
      <c r="D1676" s="279"/>
      <c r="E1676" s="32"/>
      <c r="F1676" s="8"/>
      <c r="G1676" s="9"/>
      <c r="H1676" s="671"/>
      <c r="I1676" s="672"/>
    </row>
    <row r="1677" spans="1:9" ht="15" customHeight="1">
      <c r="A1677" s="48"/>
      <c r="B1677" s="64"/>
      <c r="C1677" s="44"/>
      <c r="D1677" s="280"/>
      <c r="E1677" s="28"/>
      <c r="F1677" s="10"/>
      <c r="G1677" s="10"/>
      <c r="H1677" s="677"/>
      <c r="I1677" s="678"/>
    </row>
    <row r="1678" spans="1:9" ht="15" customHeight="1">
      <c r="A1678" s="62"/>
      <c r="B1678" s="24"/>
      <c r="C1678" s="31"/>
      <c r="D1678" s="278"/>
      <c r="E1678" s="32"/>
      <c r="F1678" s="101"/>
      <c r="G1678" s="24"/>
      <c r="H1678" s="683"/>
      <c r="I1678" s="684"/>
    </row>
    <row r="1679" spans="1:9" ht="15" customHeight="1">
      <c r="A1679" s="46"/>
      <c r="B1679" s="28"/>
      <c r="C1679" s="44"/>
      <c r="D1679" s="278"/>
      <c r="E1679" s="28"/>
      <c r="F1679" s="10"/>
      <c r="G1679" s="10"/>
      <c r="H1679" s="677"/>
      <c r="I1679" s="678"/>
    </row>
    <row r="1680" spans="1:9" ht="15" customHeight="1">
      <c r="A1680" s="45"/>
      <c r="B1680" s="9"/>
      <c r="C1680" s="31"/>
      <c r="D1680" s="279"/>
      <c r="E1680" s="26"/>
      <c r="F1680" s="9"/>
      <c r="G1680" s="9"/>
      <c r="H1680" s="671"/>
      <c r="I1680" s="672"/>
    </row>
    <row r="1681" spans="1:10" ht="15" customHeight="1">
      <c r="A1681" s="45"/>
      <c r="B1681" s="61"/>
      <c r="C1681" s="44"/>
      <c r="D1681" s="278"/>
      <c r="E1681" s="28"/>
      <c r="F1681" s="10"/>
      <c r="G1681" s="10"/>
      <c r="H1681" s="677"/>
      <c r="I1681" s="678"/>
    </row>
    <row r="1682" spans="1:10" ht="15" customHeight="1">
      <c r="A1682" s="62"/>
      <c r="B1682" s="9"/>
      <c r="C1682" s="25"/>
      <c r="D1682" s="279"/>
      <c r="E1682" s="21"/>
      <c r="F1682" s="9"/>
      <c r="G1682" s="67"/>
      <c r="H1682" s="671"/>
      <c r="I1682" s="672"/>
    </row>
    <row r="1683" spans="1:10" ht="15" customHeight="1">
      <c r="A1683" s="46"/>
      <c r="B1683" s="10"/>
      <c r="C1683" s="44"/>
      <c r="D1683" s="280"/>
      <c r="E1683" s="17"/>
      <c r="F1683" s="10"/>
      <c r="G1683" s="76"/>
      <c r="H1683" s="677"/>
      <c r="I1683" s="678"/>
    </row>
    <row r="1684" spans="1:10" ht="15" customHeight="1">
      <c r="A1684" s="62"/>
      <c r="B1684" s="9"/>
      <c r="C1684" s="25"/>
      <c r="D1684" s="279"/>
      <c r="E1684" s="26"/>
      <c r="F1684" s="9"/>
      <c r="G1684" s="9"/>
      <c r="H1684" s="671"/>
      <c r="I1684" s="672"/>
    </row>
    <row r="1685" spans="1:10" ht="15" customHeight="1">
      <c r="A1685" s="68"/>
      <c r="B1685" s="14"/>
      <c r="C1685" s="69"/>
      <c r="D1685" s="281"/>
      <c r="E1685" s="35"/>
      <c r="F1685" s="14"/>
      <c r="G1685" s="14"/>
      <c r="H1685" s="673"/>
      <c r="I1685" s="674"/>
      <c r="J1685" s="6"/>
    </row>
    <row r="1686" spans="1:10" ht="30" customHeight="1">
      <c r="A1686" s="54" t="s">
        <v>0</v>
      </c>
      <c r="B1686" s="55" t="s">
        <v>1</v>
      </c>
      <c r="C1686" s="55" t="s">
        <v>2</v>
      </c>
      <c r="D1686" s="276" t="s">
        <v>3</v>
      </c>
      <c r="E1686" s="55" t="s">
        <v>4</v>
      </c>
      <c r="F1686" s="55" t="s">
        <v>5</v>
      </c>
      <c r="G1686" s="55" t="s">
        <v>6</v>
      </c>
      <c r="H1686" s="665" t="s">
        <v>14</v>
      </c>
      <c r="I1686" s="666"/>
      <c r="J1686" s="7"/>
    </row>
    <row r="1687" spans="1:10" ht="15" customHeight="1">
      <c r="A1687" s="45"/>
      <c r="B1687" s="24"/>
      <c r="C1687" s="31"/>
      <c r="D1687" s="278"/>
      <c r="E1687" s="32"/>
      <c r="F1687" s="8"/>
      <c r="G1687" s="9"/>
      <c r="H1687" s="37"/>
      <c r="I1687" s="38"/>
    </row>
    <row r="1688" spans="1:10" ht="15" customHeight="1">
      <c r="A1688" s="46"/>
      <c r="B1688" s="10" t="s">
        <v>13</v>
      </c>
      <c r="C1688" s="27"/>
      <c r="D1688" s="280" t="s">
        <v>13</v>
      </c>
      <c r="E1688" s="28" t="s">
        <v>13</v>
      </c>
      <c r="F1688" s="10"/>
      <c r="G1688" s="10"/>
      <c r="H1688" s="40"/>
      <c r="I1688" s="41"/>
      <c r="J1688" s="6"/>
    </row>
    <row r="1689" spans="1:10" ht="15" customHeight="1">
      <c r="A1689" s="62"/>
      <c r="B1689" s="24"/>
      <c r="C1689" s="31"/>
      <c r="D1689" s="278"/>
      <c r="E1689" s="32"/>
      <c r="F1689" s="8"/>
      <c r="G1689" s="9"/>
      <c r="H1689" s="671"/>
      <c r="I1689" s="672"/>
    </row>
    <row r="1690" spans="1:10" ht="15" customHeight="1">
      <c r="A1690" s="46"/>
      <c r="B1690" s="10"/>
      <c r="C1690" s="27"/>
      <c r="D1690" s="280"/>
      <c r="E1690" s="28"/>
      <c r="F1690" s="10"/>
      <c r="G1690" s="10"/>
      <c r="H1690" s="659"/>
      <c r="I1690" s="660"/>
      <c r="J1690" s="6"/>
    </row>
    <row r="1691" spans="1:10" ht="15" customHeight="1">
      <c r="A1691" s="62"/>
      <c r="B1691" s="24"/>
      <c r="C1691" s="25"/>
      <c r="D1691" s="279"/>
      <c r="E1691" s="26"/>
      <c r="F1691" s="8"/>
      <c r="G1691" s="9"/>
      <c r="H1691" s="37"/>
      <c r="I1691" s="38"/>
    </row>
    <row r="1692" spans="1:10" ht="15" customHeight="1">
      <c r="A1692" s="46"/>
      <c r="B1692" s="10"/>
      <c r="C1692" s="27"/>
      <c r="D1692" s="280"/>
      <c r="E1692" s="28"/>
      <c r="F1692" s="10"/>
      <c r="G1692" s="10"/>
      <c r="H1692" s="40"/>
      <c r="I1692" s="41"/>
    </row>
    <row r="1693" spans="1:10" ht="15" customHeight="1">
      <c r="A1693" s="45"/>
      <c r="B1693" s="9"/>
      <c r="C1693" s="25"/>
      <c r="D1693" s="279"/>
      <c r="E1693" s="26"/>
      <c r="F1693" s="8"/>
      <c r="G1693" s="9"/>
      <c r="H1693" s="679"/>
      <c r="I1693" s="680"/>
    </row>
    <row r="1694" spans="1:10" ht="15" customHeight="1">
      <c r="A1694" s="45"/>
      <c r="B1694" s="10"/>
      <c r="C1694" s="29"/>
      <c r="D1694" s="282"/>
      <c r="E1694" s="30"/>
      <c r="F1694" s="51"/>
      <c r="G1694" s="10"/>
      <c r="H1694" s="694"/>
      <c r="I1694" s="695"/>
    </row>
    <row r="1695" spans="1:10" ht="15" customHeight="1">
      <c r="A1695" s="62"/>
      <c r="B1695" s="9"/>
      <c r="C1695" s="25"/>
      <c r="D1695" s="279"/>
      <c r="E1695" s="21"/>
      <c r="F1695" s="66"/>
      <c r="G1695" s="9"/>
      <c r="H1695" s="679"/>
      <c r="I1695" s="680"/>
    </row>
    <row r="1696" spans="1:10" ht="15" customHeight="1">
      <c r="A1696" s="46"/>
      <c r="B1696" s="11"/>
      <c r="C1696" s="29"/>
      <c r="D1696" s="282"/>
      <c r="E1696" s="111"/>
      <c r="F1696" s="11"/>
      <c r="G1696" s="10"/>
      <c r="H1696" s="677"/>
      <c r="I1696" s="678"/>
    </row>
    <row r="1697" spans="1:10" ht="15" customHeight="1">
      <c r="A1697" s="45"/>
      <c r="B1697" s="24"/>
      <c r="C1697" s="31"/>
      <c r="D1697" s="278"/>
      <c r="E1697" s="32"/>
      <c r="F1697" s="101"/>
      <c r="G1697" s="24"/>
      <c r="H1697" s="85"/>
      <c r="I1697" s="86"/>
    </row>
    <row r="1698" spans="1:10" ht="15" customHeight="1">
      <c r="A1698" s="60"/>
      <c r="B1698" s="10"/>
      <c r="C1698" s="31"/>
      <c r="D1698" s="278"/>
      <c r="E1698" s="32"/>
      <c r="F1698" s="24"/>
      <c r="G1698" s="10"/>
      <c r="H1698" s="40"/>
      <c r="I1698" s="41"/>
    </row>
    <row r="1699" spans="1:10" ht="15" customHeight="1">
      <c r="A1699" s="62"/>
      <c r="B1699" s="9"/>
      <c r="C1699" s="25"/>
      <c r="D1699" s="279"/>
      <c r="E1699" s="26"/>
      <c r="F1699" s="9"/>
      <c r="G1699" s="9"/>
      <c r="H1699" s="37"/>
      <c r="I1699" s="38"/>
    </row>
    <row r="1700" spans="1:10" ht="15" customHeight="1">
      <c r="A1700" s="46"/>
      <c r="B1700" s="10"/>
      <c r="C1700" s="44"/>
      <c r="D1700" s="297"/>
      <c r="E1700" s="28"/>
      <c r="F1700" s="10"/>
      <c r="G1700" s="10"/>
      <c r="H1700" s="40"/>
      <c r="I1700" s="41"/>
      <c r="J1700" s="6"/>
    </row>
    <row r="1701" spans="1:10" ht="15" customHeight="1">
      <c r="A1701" s="45"/>
      <c r="B1701" s="9"/>
      <c r="C1701" s="31"/>
      <c r="D1701" s="279"/>
      <c r="E1701" s="26"/>
      <c r="F1701" s="24"/>
      <c r="G1701" s="24"/>
      <c r="H1701" s="669"/>
      <c r="I1701" s="670"/>
    </row>
    <row r="1702" spans="1:10" ht="15" customHeight="1">
      <c r="A1702" s="46"/>
      <c r="B1702" s="10"/>
      <c r="C1702" s="27"/>
      <c r="D1702" s="280"/>
      <c r="E1702" s="28"/>
      <c r="F1702" s="10"/>
      <c r="G1702" s="10"/>
      <c r="H1702" s="659"/>
      <c r="I1702" s="660"/>
    </row>
    <row r="1703" spans="1:10" ht="15" customHeight="1">
      <c r="A1703" s="45"/>
      <c r="B1703" s="24"/>
      <c r="C1703" s="31"/>
      <c r="D1703" s="278"/>
      <c r="E1703" s="32"/>
      <c r="F1703" s="24"/>
      <c r="G1703" s="24"/>
      <c r="H1703" s="669"/>
      <c r="I1703" s="670"/>
    </row>
    <row r="1704" spans="1:10" ht="15" customHeight="1">
      <c r="A1704" s="46"/>
      <c r="B1704" s="10"/>
      <c r="C1704" s="44"/>
      <c r="D1704" s="280"/>
      <c r="E1704" s="28"/>
      <c r="F1704" s="10"/>
      <c r="G1704" s="10"/>
      <c r="H1704" s="659"/>
      <c r="I1704" s="660"/>
      <c r="J1704" s="6"/>
    </row>
    <row r="1705" spans="1:10" ht="15" customHeight="1">
      <c r="A1705" s="62"/>
      <c r="B1705" s="24"/>
      <c r="C1705" s="31"/>
      <c r="D1705" s="278"/>
      <c r="E1705" s="32"/>
      <c r="F1705" s="36"/>
      <c r="G1705" s="9"/>
      <c r="H1705" s="669"/>
      <c r="I1705" s="670"/>
    </row>
    <row r="1706" spans="1:10" ht="15" customHeight="1">
      <c r="A1706" s="46"/>
      <c r="B1706" s="10"/>
      <c r="C1706" s="39"/>
      <c r="D1706" s="297"/>
      <c r="E1706" s="28"/>
      <c r="F1706" s="10"/>
      <c r="G1706" s="10"/>
      <c r="H1706" s="659"/>
      <c r="I1706" s="660"/>
      <c r="J1706" s="6"/>
    </row>
    <row r="1707" spans="1:10" ht="15" customHeight="1">
      <c r="A1707" s="62"/>
      <c r="B1707" s="24"/>
      <c r="C1707" s="43"/>
      <c r="D1707" s="279"/>
      <c r="E1707" s="26"/>
      <c r="F1707" s="36"/>
      <c r="G1707" s="9"/>
      <c r="H1707" s="37"/>
      <c r="I1707" s="38"/>
    </row>
    <row r="1708" spans="1:10" ht="15" customHeight="1">
      <c r="A1708" s="46"/>
      <c r="B1708" s="10"/>
      <c r="C1708" s="44"/>
      <c r="D1708" s="280"/>
      <c r="E1708" s="28"/>
      <c r="F1708" s="10"/>
      <c r="G1708" s="10"/>
      <c r="H1708" s="40"/>
      <c r="I1708" s="41"/>
    </row>
    <row r="1709" spans="1:10" ht="15" customHeight="1">
      <c r="A1709" s="45"/>
      <c r="B1709" s="9"/>
      <c r="C1709" s="43"/>
      <c r="D1709" s="279"/>
      <c r="E1709" s="26"/>
      <c r="F1709" s="9"/>
      <c r="G1709" s="9"/>
      <c r="H1709" s="671"/>
      <c r="I1709" s="672"/>
    </row>
    <row r="1710" spans="1:10" ht="15" customHeight="1">
      <c r="A1710" s="45"/>
      <c r="B1710" s="10"/>
      <c r="C1710" s="65"/>
      <c r="D1710" s="280"/>
      <c r="E1710" s="28"/>
      <c r="F1710" s="10"/>
      <c r="G1710" s="10"/>
      <c r="H1710" s="677"/>
      <c r="I1710" s="678"/>
    </row>
    <row r="1711" spans="1:10" ht="15" customHeight="1">
      <c r="A1711" s="62"/>
      <c r="B1711" s="9"/>
      <c r="C1711" s="25"/>
      <c r="D1711" s="279"/>
      <c r="E1711" s="26"/>
      <c r="F1711" s="8"/>
      <c r="G1711" s="9"/>
      <c r="H1711" s="21"/>
      <c r="I1711" s="22"/>
    </row>
    <row r="1712" spans="1:10" ht="15" customHeight="1">
      <c r="A1712" s="46"/>
      <c r="B1712" s="64"/>
      <c r="C1712" s="44"/>
      <c r="D1712" s="280"/>
      <c r="E1712" s="28"/>
      <c r="F1712" s="10"/>
      <c r="G1712" s="10"/>
      <c r="H1712" s="17"/>
      <c r="I1712" s="18"/>
    </row>
    <row r="1713" spans="1:10" ht="15" customHeight="1">
      <c r="A1713" s="62"/>
      <c r="B1713" s="9"/>
      <c r="C1713" s="31"/>
      <c r="D1713" s="279"/>
      <c r="E1713" s="32"/>
      <c r="F1713" s="36"/>
      <c r="G1713" s="9"/>
      <c r="H1713" s="37"/>
      <c r="I1713" s="38"/>
    </row>
    <row r="1714" spans="1:10" ht="15" customHeight="1">
      <c r="A1714" s="48"/>
      <c r="B1714" s="64"/>
      <c r="C1714" s="44"/>
      <c r="D1714" s="280"/>
      <c r="E1714" s="28"/>
      <c r="F1714" s="10"/>
      <c r="G1714" s="10"/>
      <c r="H1714" s="40"/>
      <c r="I1714" s="41"/>
    </row>
    <row r="1715" spans="1:10" ht="15" customHeight="1">
      <c r="A1715" s="62"/>
      <c r="B1715" s="24"/>
      <c r="C1715" s="25"/>
      <c r="D1715" s="279"/>
      <c r="E1715" s="26"/>
      <c r="F1715" s="36"/>
      <c r="G1715" s="9"/>
      <c r="H1715" s="37"/>
      <c r="I1715" s="38"/>
    </row>
    <row r="1716" spans="1:10" ht="15" customHeight="1">
      <c r="A1716" s="48"/>
      <c r="B1716" s="61"/>
      <c r="C1716" s="31"/>
      <c r="D1716" s="278"/>
      <c r="E1716" s="28"/>
      <c r="F1716" s="24"/>
      <c r="G1716" s="10"/>
      <c r="H1716" s="40"/>
      <c r="I1716" s="41"/>
    </row>
    <row r="1717" spans="1:10" ht="15" customHeight="1">
      <c r="A1717" s="47"/>
      <c r="B1717" s="9"/>
      <c r="C1717" s="25"/>
      <c r="D1717" s="279"/>
      <c r="E1717" s="26"/>
      <c r="F1717" s="9"/>
      <c r="G1717" s="9"/>
      <c r="H1717" s="21"/>
      <c r="I1717" s="22"/>
    </row>
    <row r="1718" spans="1:10" ht="15" customHeight="1">
      <c r="A1718" s="115"/>
      <c r="B1718" s="14" t="s">
        <v>13</v>
      </c>
      <c r="C1718" s="69"/>
      <c r="D1718" s="281" t="s">
        <v>13</v>
      </c>
      <c r="E1718" s="35" t="s">
        <v>13</v>
      </c>
      <c r="F1718" s="14"/>
      <c r="G1718" s="14"/>
      <c r="H1718" s="19"/>
      <c r="I1718" s="20"/>
    </row>
    <row r="1719" spans="1:10" ht="30" customHeight="1">
      <c r="A1719" s="54" t="s">
        <v>0</v>
      </c>
      <c r="B1719" s="55" t="s">
        <v>1</v>
      </c>
      <c r="C1719" s="55" t="s">
        <v>2</v>
      </c>
      <c r="D1719" s="276" t="s">
        <v>3</v>
      </c>
      <c r="E1719" s="55" t="s">
        <v>4</v>
      </c>
      <c r="F1719" s="55" t="s">
        <v>5</v>
      </c>
      <c r="G1719" s="55" t="s">
        <v>6</v>
      </c>
      <c r="H1719" s="665" t="s">
        <v>14</v>
      </c>
      <c r="I1719" s="666"/>
      <c r="J1719" s="7"/>
    </row>
    <row r="1720" spans="1:10" ht="15" customHeight="1">
      <c r="A1720" s="62"/>
      <c r="B1720" s="9"/>
      <c r="C1720" s="25"/>
      <c r="D1720" s="279"/>
      <c r="E1720" s="26"/>
      <c r="F1720" s="9"/>
      <c r="G1720" s="9"/>
      <c r="H1720" s="37"/>
      <c r="I1720" s="38"/>
    </row>
    <row r="1721" spans="1:10" ht="15" customHeight="1">
      <c r="A1721" s="46"/>
      <c r="B1721" s="24"/>
      <c r="C1721" s="44"/>
      <c r="D1721" s="280"/>
      <c r="E1721" s="28"/>
      <c r="F1721" s="10"/>
      <c r="G1721" s="10"/>
      <c r="H1721" s="40"/>
      <c r="I1721" s="41"/>
    </row>
    <row r="1722" spans="1:10" ht="15" customHeight="1">
      <c r="A1722" s="62"/>
      <c r="B1722" s="9"/>
      <c r="C1722" s="25"/>
      <c r="D1722" s="279"/>
      <c r="E1722" s="26"/>
      <c r="F1722" s="66"/>
      <c r="G1722" s="9"/>
      <c r="H1722" s="37"/>
      <c r="I1722" s="38"/>
    </row>
    <row r="1723" spans="1:10" ht="15" customHeight="1">
      <c r="A1723" s="46"/>
      <c r="B1723" s="10"/>
      <c r="C1723" s="27"/>
      <c r="D1723" s="280"/>
      <c r="E1723" s="28"/>
      <c r="F1723" s="10"/>
      <c r="G1723" s="10"/>
      <c r="H1723" s="40"/>
      <c r="I1723" s="41"/>
    </row>
    <row r="1724" spans="1:10" ht="15" customHeight="1">
      <c r="A1724" s="62"/>
      <c r="B1724" s="9"/>
      <c r="C1724" s="25"/>
      <c r="D1724" s="279"/>
      <c r="E1724" s="21"/>
      <c r="F1724" s="101"/>
      <c r="G1724" s="9"/>
      <c r="H1724" s="37"/>
      <c r="I1724" s="16"/>
    </row>
    <row r="1725" spans="1:10" ht="15" customHeight="1">
      <c r="A1725" s="46"/>
      <c r="B1725" s="10"/>
      <c r="C1725" s="29"/>
      <c r="D1725" s="282"/>
      <c r="E1725" s="111"/>
      <c r="F1725" s="10"/>
      <c r="G1725" s="10"/>
      <c r="H1725" s="17"/>
      <c r="I1725" s="18"/>
    </row>
    <row r="1726" spans="1:10" ht="15" customHeight="1">
      <c r="A1726" s="62"/>
      <c r="B1726" s="42"/>
      <c r="C1726" s="25"/>
      <c r="D1726" s="278"/>
      <c r="E1726" s="32"/>
      <c r="F1726" s="101"/>
      <c r="G1726" s="9"/>
      <c r="H1726" s="37"/>
      <c r="I1726" s="16"/>
    </row>
    <row r="1727" spans="1:10" ht="15" customHeight="1">
      <c r="A1727" s="46"/>
      <c r="B1727" s="24"/>
      <c r="C1727" s="27"/>
      <c r="D1727" s="278"/>
      <c r="E1727" s="28"/>
      <c r="F1727" s="10"/>
      <c r="G1727" s="10"/>
      <c r="H1727" s="17"/>
      <c r="I1727" s="18"/>
    </row>
    <row r="1728" spans="1:10" ht="15" customHeight="1">
      <c r="A1728" s="62"/>
      <c r="B1728" s="9"/>
      <c r="C1728" s="25"/>
      <c r="D1728" s="279"/>
      <c r="E1728" s="21"/>
      <c r="F1728" s="66"/>
      <c r="G1728" s="9"/>
      <c r="H1728" s="21"/>
      <c r="I1728" s="22"/>
    </row>
    <row r="1729" spans="1:9" ht="15" customHeight="1">
      <c r="A1729" s="46"/>
      <c r="B1729" s="10"/>
      <c r="C1729" s="27"/>
      <c r="D1729" s="280"/>
      <c r="E1729" s="17"/>
      <c r="F1729" s="10"/>
      <c r="G1729" s="10"/>
      <c r="H1729" s="17"/>
      <c r="I1729" s="18"/>
    </row>
    <row r="1730" spans="1:9" ht="15" customHeight="1">
      <c r="A1730" s="45"/>
      <c r="B1730" s="24"/>
      <c r="C1730" s="31"/>
      <c r="D1730" s="278"/>
      <c r="E1730" s="32"/>
      <c r="F1730" s="101"/>
      <c r="G1730" s="24"/>
      <c r="H1730" s="85"/>
      <c r="I1730" s="86"/>
    </row>
    <row r="1731" spans="1:9" ht="15" customHeight="1">
      <c r="A1731" s="60"/>
      <c r="B1731" s="10"/>
      <c r="C1731" s="29"/>
      <c r="D1731" s="299"/>
      <c r="E1731" s="30"/>
      <c r="F1731" s="11"/>
      <c r="G1731" s="10"/>
      <c r="H1731" s="40"/>
      <c r="I1731" s="41"/>
    </row>
    <row r="1732" spans="1:9" ht="15" customHeight="1">
      <c r="A1732" s="62"/>
      <c r="B1732" s="24"/>
      <c r="C1732" s="31"/>
      <c r="D1732" s="298"/>
      <c r="E1732" s="32"/>
      <c r="F1732" s="101"/>
      <c r="G1732" s="24"/>
      <c r="H1732" s="343"/>
      <c r="I1732" s="50"/>
    </row>
    <row r="1733" spans="1:9" ht="15" customHeight="1">
      <c r="A1733" s="46"/>
      <c r="B1733" s="11"/>
      <c r="C1733" s="29"/>
      <c r="D1733" s="302"/>
      <c r="E1733" s="30"/>
      <c r="F1733" s="11"/>
      <c r="G1733" s="10"/>
      <c r="H1733" s="342"/>
      <c r="I1733" s="18"/>
    </row>
    <row r="1734" spans="1:9" ht="15" customHeight="1">
      <c r="A1734" s="62"/>
      <c r="B1734" s="24"/>
      <c r="C1734" s="31"/>
      <c r="D1734" s="279"/>
      <c r="E1734" s="32"/>
      <c r="F1734" s="101"/>
      <c r="G1734" s="24"/>
      <c r="H1734" s="343"/>
      <c r="I1734" s="16"/>
    </row>
    <row r="1735" spans="1:9" ht="15" customHeight="1">
      <c r="A1735" s="46"/>
      <c r="B1735" s="10"/>
      <c r="C1735" s="44"/>
      <c r="D1735" s="278"/>
      <c r="E1735" s="28"/>
      <c r="F1735" s="10"/>
      <c r="G1735" s="10"/>
      <c r="H1735" s="342"/>
      <c r="I1735" s="18"/>
    </row>
    <row r="1736" spans="1:9" ht="15" customHeight="1">
      <c r="A1736" s="62"/>
      <c r="B1736" s="9"/>
      <c r="C1736" s="25"/>
      <c r="D1736" s="279"/>
      <c r="E1736" s="26"/>
      <c r="F1736" s="9"/>
      <c r="G1736" s="9"/>
      <c r="H1736" s="343"/>
      <c r="I1736" s="16"/>
    </row>
    <row r="1737" spans="1:9" ht="15" customHeight="1">
      <c r="A1737" s="46"/>
      <c r="B1737" s="24"/>
      <c r="C1737" s="44"/>
      <c r="D1737" s="280"/>
      <c r="E1737" s="28"/>
      <c r="F1737" s="10"/>
      <c r="G1737" s="10"/>
      <c r="H1737" s="17"/>
      <c r="I1737" s="18"/>
    </row>
    <row r="1738" spans="1:9" ht="15" customHeight="1">
      <c r="A1738" s="62"/>
      <c r="B1738" s="9"/>
      <c r="C1738" s="25"/>
      <c r="D1738" s="279"/>
      <c r="E1738" s="26"/>
      <c r="F1738" s="9"/>
      <c r="G1738" s="9"/>
      <c r="H1738" s="15"/>
      <c r="I1738" s="16"/>
    </row>
    <row r="1739" spans="1:9" ht="15" customHeight="1">
      <c r="A1739" s="46"/>
      <c r="B1739" s="10"/>
      <c r="C1739" s="44"/>
      <c r="D1739" s="297"/>
      <c r="E1739" s="28"/>
      <c r="F1739" s="10"/>
      <c r="G1739" s="10"/>
      <c r="H1739" s="17"/>
      <c r="I1739" s="18"/>
    </row>
    <row r="1740" spans="1:9" ht="15" customHeight="1">
      <c r="A1740" s="62"/>
      <c r="B1740" s="42"/>
      <c r="C1740" s="25"/>
      <c r="D1740" s="278"/>
      <c r="E1740" s="32"/>
      <c r="F1740" s="24"/>
      <c r="G1740" s="24"/>
      <c r="H1740" s="657"/>
      <c r="I1740" s="658"/>
    </row>
    <row r="1741" spans="1:9" ht="15" customHeight="1">
      <c r="A1741" s="46"/>
      <c r="B1741" s="24"/>
      <c r="C1741" s="39"/>
      <c r="D1741" s="278"/>
      <c r="E1741" s="28"/>
      <c r="F1741" s="10"/>
      <c r="G1741" s="10"/>
      <c r="H1741" s="659"/>
      <c r="I1741" s="660"/>
    </row>
    <row r="1742" spans="1:9" ht="15" customHeight="1">
      <c r="A1742" s="47"/>
      <c r="B1742" s="9"/>
      <c r="C1742" s="43"/>
      <c r="D1742" s="279"/>
      <c r="E1742" s="26"/>
      <c r="F1742" s="9"/>
      <c r="G1742" s="9"/>
      <c r="H1742" s="657"/>
      <c r="I1742" s="658"/>
    </row>
    <row r="1743" spans="1:9" ht="15" customHeight="1">
      <c r="A1743" s="48"/>
      <c r="B1743" s="10"/>
      <c r="C1743" s="44"/>
      <c r="D1743" s="297"/>
      <c r="E1743" s="28"/>
      <c r="F1743" s="10"/>
      <c r="G1743" s="10"/>
      <c r="H1743" s="659"/>
      <c r="I1743" s="660"/>
    </row>
    <row r="1744" spans="1:9" ht="15" customHeight="1">
      <c r="A1744" s="45"/>
      <c r="B1744" s="24"/>
      <c r="C1744" s="63"/>
      <c r="D1744" s="278"/>
      <c r="E1744" s="32"/>
      <c r="F1744" s="24"/>
      <c r="G1744" s="9"/>
      <c r="H1744" s="657"/>
      <c r="I1744" s="658"/>
    </row>
    <row r="1745" spans="1:10" ht="15" customHeight="1">
      <c r="A1745" s="46"/>
      <c r="B1745" s="10"/>
      <c r="C1745" s="65"/>
      <c r="D1745" s="278"/>
      <c r="E1745" s="28"/>
      <c r="F1745" s="10"/>
      <c r="G1745" s="10"/>
      <c r="H1745" s="659"/>
      <c r="I1745" s="660"/>
    </row>
    <row r="1746" spans="1:10" ht="15" customHeight="1">
      <c r="A1746" s="47"/>
      <c r="B1746" s="9"/>
      <c r="C1746" s="43"/>
      <c r="D1746" s="279"/>
      <c r="E1746" s="26"/>
      <c r="F1746" s="9"/>
      <c r="G1746" s="9"/>
      <c r="H1746" s="690"/>
      <c r="I1746" s="691"/>
    </row>
    <row r="1747" spans="1:10" ht="15" customHeight="1">
      <c r="A1747" s="48"/>
      <c r="B1747" s="24"/>
      <c r="C1747" s="65"/>
      <c r="D1747" s="297"/>
      <c r="E1747" s="28"/>
      <c r="F1747" s="10"/>
      <c r="G1747" s="10"/>
      <c r="H1747" s="17"/>
      <c r="I1747" s="18"/>
    </row>
    <row r="1748" spans="1:10" ht="15" customHeight="1">
      <c r="A1748" s="62"/>
      <c r="B1748" s="9"/>
      <c r="C1748" s="31"/>
      <c r="D1748" s="279"/>
      <c r="E1748" s="26"/>
      <c r="F1748" s="9"/>
      <c r="G1748" s="9"/>
      <c r="H1748" s="692"/>
      <c r="I1748" s="693"/>
    </row>
    <row r="1749" spans="1:10" ht="15" customHeight="1">
      <c r="A1749" s="47"/>
      <c r="B1749" s="99"/>
      <c r="C1749" s="31"/>
      <c r="D1749" s="278"/>
      <c r="E1749" s="28"/>
      <c r="F1749" s="10"/>
      <c r="G1749" s="10"/>
      <c r="H1749" s="17"/>
      <c r="I1749" s="18"/>
    </row>
    <row r="1750" spans="1:10" ht="15" customHeight="1">
      <c r="A1750" s="62"/>
      <c r="B1750" s="9"/>
      <c r="C1750" s="25"/>
      <c r="D1750" s="279"/>
      <c r="E1750" s="26"/>
      <c r="F1750" s="8"/>
      <c r="G1750" s="9"/>
      <c r="H1750" s="37"/>
      <c r="I1750" s="38"/>
    </row>
    <row r="1751" spans="1:10" ht="15" customHeight="1">
      <c r="A1751" s="68"/>
      <c r="B1751" s="80"/>
      <c r="C1751" s="69"/>
      <c r="D1751" s="301"/>
      <c r="E1751" s="35"/>
      <c r="F1751" s="14"/>
      <c r="G1751" s="14"/>
      <c r="H1751" s="74"/>
      <c r="I1751" s="75"/>
    </row>
    <row r="1752" spans="1:10" ht="30" customHeight="1">
      <c r="A1752" s="54" t="s">
        <v>0</v>
      </c>
      <c r="B1752" s="55" t="s">
        <v>1</v>
      </c>
      <c r="C1752" s="55" t="s">
        <v>2</v>
      </c>
      <c r="D1752" s="276" t="s">
        <v>3</v>
      </c>
      <c r="E1752" s="55" t="s">
        <v>4</v>
      </c>
      <c r="F1752" s="55" t="s">
        <v>5</v>
      </c>
      <c r="G1752" s="55" t="s">
        <v>6</v>
      </c>
      <c r="H1752" s="665" t="s">
        <v>14</v>
      </c>
      <c r="I1752" s="666"/>
      <c r="J1752" s="7"/>
    </row>
    <row r="1753" spans="1:10" ht="15" customHeight="1">
      <c r="A1753" s="62"/>
      <c r="B1753" s="24"/>
      <c r="C1753" s="63"/>
      <c r="D1753" s="279"/>
      <c r="E1753" s="32"/>
      <c r="F1753" s="9"/>
      <c r="G1753" s="9"/>
      <c r="H1753" s="657"/>
      <c r="I1753" s="658"/>
    </row>
    <row r="1754" spans="1:10" ht="15" customHeight="1">
      <c r="A1754" s="46"/>
      <c r="B1754" s="10"/>
      <c r="C1754" s="65"/>
      <c r="D1754" s="278"/>
      <c r="E1754" s="28"/>
      <c r="F1754" s="10"/>
      <c r="G1754" s="10"/>
      <c r="H1754" s="659"/>
      <c r="I1754" s="660"/>
    </row>
    <row r="1755" spans="1:10" ht="15" customHeight="1">
      <c r="A1755" s="62"/>
      <c r="B1755" s="9"/>
      <c r="C1755" s="25"/>
      <c r="D1755" s="279"/>
      <c r="E1755" s="26"/>
      <c r="F1755" s="9"/>
      <c r="G1755" s="9"/>
      <c r="H1755" s="657"/>
      <c r="I1755" s="658"/>
    </row>
    <row r="1756" spans="1:10" ht="15" customHeight="1">
      <c r="A1756" s="46"/>
      <c r="B1756" s="10"/>
      <c r="C1756" s="44"/>
      <c r="D1756" s="297"/>
      <c r="E1756" s="28"/>
      <c r="F1756" s="10"/>
      <c r="G1756" s="10"/>
      <c r="H1756" s="659"/>
      <c r="I1756" s="660"/>
      <c r="J1756" s="6"/>
    </row>
    <row r="1757" spans="1:10" ht="15" customHeight="1">
      <c r="A1757" s="45"/>
      <c r="B1757" s="24"/>
      <c r="C1757" s="31"/>
      <c r="D1757" s="278"/>
      <c r="E1757" s="32"/>
      <c r="F1757" s="8"/>
      <c r="G1757" s="9"/>
      <c r="H1757" s="37"/>
      <c r="I1757" s="38"/>
    </row>
    <row r="1758" spans="1:10" ht="15" customHeight="1">
      <c r="A1758" s="46"/>
      <c r="B1758" s="10"/>
      <c r="C1758" s="44"/>
      <c r="D1758" s="280"/>
      <c r="E1758" s="28"/>
      <c r="F1758" s="10"/>
      <c r="G1758" s="10"/>
      <c r="H1758" s="40"/>
      <c r="I1758" s="41"/>
      <c r="J1758" s="6"/>
    </row>
    <row r="1759" spans="1:10" ht="15" customHeight="1">
      <c r="A1759" s="62"/>
      <c r="B1759" s="9"/>
      <c r="C1759" s="25"/>
      <c r="D1759" s="279"/>
      <c r="E1759" s="26"/>
      <c r="F1759" s="9"/>
      <c r="G1759" s="9"/>
      <c r="H1759" s="657"/>
      <c r="I1759" s="658"/>
    </row>
    <row r="1760" spans="1:10" ht="15" customHeight="1">
      <c r="A1760" s="46"/>
      <c r="B1760" s="10"/>
      <c r="C1760" s="44"/>
      <c r="D1760" s="280"/>
      <c r="E1760" s="28"/>
      <c r="F1760" s="10"/>
      <c r="G1760" s="10"/>
      <c r="H1760" s="659"/>
      <c r="I1760" s="660"/>
      <c r="J1760" s="6"/>
    </row>
    <row r="1761" spans="1:10" ht="15" customHeight="1">
      <c r="A1761" s="45"/>
      <c r="B1761" s="24"/>
      <c r="C1761" s="31"/>
      <c r="D1761" s="278"/>
      <c r="E1761" s="32"/>
      <c r="F1761" s="8"/>
      <c r="G1761" s="9"/>
      <c r="H1761" s="37"/>
      <c r="I1761" s="38"/>
    </row>
    <row r="1762" spans="1:10" ht="15" customHeight="1">
      <c r="A1762" s="46"/>
      <c r="B1762" s="10"/>
      <c r="C1762" s="44"/>
      <c r="D1762" s="280"/>
      <c r="E1762" s="28"/>
      <c r="F1762" s="10"/>
      <c r="G1762" s="10"/>
      <c r="H1762" s="40"/>
      <c r="I1762" s="41"/>
      <c r="J1762" s="6"/>
    </row>
    <row r="1763" spans="1:10" ht="15" customHeight="1">
      <c r="A1763" s="62"/>
      <c r="B1763" s="24"/>
      <c r="C1763" s="31"/>
      <c r="D1763" s="278"/>
      <c r="E1763" s="32"/>
      <c r="F1763" s="8"/>
      <c r="G1763" s="9"/>
      <c r="H1763" s="657"/>
      <c r="I1763" s="658"/>
    </row>
    <row r="1764" spans="1:10" ht="15" customHeight="1">
      <c r="A1764" s="46"/>
      <c r="B1764" s="10"/>
      <c r="C1764" s="27"/>
      <c r="D1764" s="297"/>
      <c r="E1764" s="28"/>
      <c r="F1764" s="10"/>
      <c r="G1764" s="10"/>
      <c r="H1764" s="659"/>
      <c r="I1764" s="660"/>
      <c r="J1764" s="6"/>
    </row>
    <row r="1765" spans="1:10" ht="15" customHeight="1">
      <c r="A1765" s="62"/>
      <c r="B1765" s="9"/>
      <c r="C1765" s="25"/>
      <c r="D1765" s="279"/>
      <c r="E1765" s="26"/>
      <c r="F1765" s="8"/>
      <c r="G1765" s="9"/>
      <c r="H1765" s="37"/>
      <c r="I1765" s="38"/>
    </row>
    <row r="1766" spans="1:10" ht="15" customHeight="1">
      <c r="A1766" s="48"/>
      <c r="B1766" s="10"/>
      <c r="C1766" s="27"/>
      <c r="D1766" s="280"/>
      <c r="E1766" s="28"/>
      <c r="F1766" s="10"/>
      <c r="G1766" s="10"/>
      <c r="H1766" s="677"/>
      <c r="I1766" s="689"/>
    </row>
    <row r="1767" spans="1:10" ht="15" customHeight="1">
      <c r="A1767" s="45"/>
      <c r="B1767" s="24"/>
      <c r="C1767" s="63"/>
      <c r="D1767" s="278"/>
      <c r="E1767" s="32"/>
      <c r="F1767" s="24"/>
      <c r="G1767" s="24"/>
      <c r="H1767" s="683"/>
      <c r="I1767" s="684"/>
    </row>
    <row r="1768" spans="1:10" ht="15" customHeight="1">
      <c r="A1768" s="46"/>
      <c r="B1768" s="10"/>
      <c r="C1768" s="65"/>
      <c r="D1768" s="278"/>
      <c r="E1768" s="28"/>
      <c r="F1768" s="10"/>
      <c r="G1768" s="10"/>
      <c r="H1768" s="677"/>
      <c r="I1768" s="678"/>
    </row>
    <row r="1769" spans="1:10" ht="15" customHeight="1">
      <c r="A1769" s="62"/>
      <c r="B1769" s="24"/>
      <c r="C1769" s="63"/>
      <c r="D1769" s="279"/>
      <c r="E1769" s="32"/>
      <c r="F1769" s="24"/>
      <c r="G1769" s="24"/>
      <c r="H1769" s="683"/>
      <c r="I1769" s="684"/>
    </row>
    <row r="1770" spans="1:10" ht="15" customHeight="1">
      <c r="A1770" s="46"/>
      <c r="B1770" s="10"/>
      <c r="C1770" s="65"/>
      <c r="D1770" s="278"/>
      <c r="E1770" s="28"/>
      <c r="F1770" s="10"/>
      <c r="G1770" s="10"/>
      <c r="H1770" s="677"/>
      <c r="I1770" s="678"/>
    </row>
    <row r="1771" spans="1:10" ht="15" customHeight="1">
      <c r="A1771" s="62"/>
      <c r="B1771" s="24"/>
      <c r="C1771" s="63"/>
      <c r="D1771" s="279"/>
      <c r="E1771" s="32"/>
      <c r="F1771" s="24"/>
      <c r="G1771" s="24"/>
      <c r="H1771" s="683"/>
      <c r="I1771" s="684"/>
    </row>
    <row r="1772" spans="1:10" ht="15" customHeight="1">
      <c r="A1772" s="46"/>
      <c r="B1772" s="10"/>
      <c r="C1772" s="65"/>
      <c r="D1772" s="278"/>
      <c r="E1772" s="28"/>
      <c r="F1772" s="10"/>
      <c r="G1772" s="10"/>
      <c r="H1772" s="677"/>
      <c r="I1772" s="678"/>
    </row>
    <row r="1773" spans="1:10" ht="15" customHeight="1">
      <c r="A1773" s="62"/>
      <c r="B1773" s="24"/>
      <c r="C1773" s="63"/>
      <c r="D1773" s="279"/>
      <c r="E1773" s="32"/>
      <c r="F1773" s="24"/>
      <c r="G1773" s="24"/>
      <c r="H1773" s="683"/>
      <c r="I1773" s="684"/>
    </row>
    <row r="1774" spans="1:10" ht="15" customHeight="1">
      <c r="A1774" s="46"/>
      <c r="B1774" s="10"/>
      <c r="C1774" s="65"/>
      <c r="D1774" s="278"/>
      <c r="E1774" s="28"/>
      <c r="F1774" s="10"/>
      <c r="G1774" s="10"/>
      <c r="H1774" s="677"/>
      <c r="I1774" s="678"/>
    </row>
    <row r="1775" spans="1:10" ht="15" customHeight="1">
      <c r="A1775" s="62"/>
      <c r="B1775" s="24"/>
      <c r="C1775" s="63"/>
      <c r="D1775" s="279"/>
      <c r="E1775" s="32"/>
      <c r="F1775" s="24"/>
      <c r="G1775" s="24"/>
      <c r="H1775" s="683"/>
      <c r="I1775" s="684"/>
    </row>
    <row r="1776" spans="1:10" ht="15" customHeight="1">
      <c r="A1776" s="46"/>
      <c r="B1776" s="10"/>
      <c r="C1776" s="65"/>
      <c r="D1776" s="278"/>
      <c r="E1776" s="28"/>
      <c r="F1776" s="10"/>
      <c r="G1776" s="10"/>
      <c r="H1776" s="677"/>
      <c r="I1776" s="678"/>
    </row>
    <row r="1777" spans="1:10" ht="15" customHeight="1">
      <c r="A1777" s="62"/>
      <c r="B1777" s="24"/>
      <c r="C1777" s="63"/>
      <c r="D1777" s="279"/>
      <c r="E1777" s="32"/>
      <c r="F1777" s="24"/>
      <c r="G1777" s="24"/>
      <c r="H1777" s="683"/>
      <c r="I1777" s="684"/>
    </row>
    <row r="1778" spans="1:10" ht="15" customHeight="1">
      <c r="A1778" s="46"/>
      <c r="B1778" s="10"/>
      <c r="C1778" s="65"/>
      <c r="D1778" s="278"/>
      <c r="E1778" s="28"/>
      <c r="F1778" s="10"/>
      <c r="G1778" s="10"/>
      <c r="H1778" s="677"/>
      <c r="I1778" s="678"/>
    </row>
    <row r="1779" spans="1:10" ht="15" customHeight="1">
      <c r="A1779" s="62"/>
      <c r="B1779" s="24"/>
      <c r="C1779" s="63"/>
      <c r="D1779" s="279"/>
      <c r="E1779" s="32"/>
      <c r="F1779" s="24"/>
      <c r="G1779" s="24"/>
      <c r="H1779" s="683"/>
      <c r="I1779" s="684"/>
    </row>
    <row r="1780" spans="1:10" ht="15" customHeight="1">
      <c r="A1780" s="46"/>
      <c r="B1780" s="10"/>
      <c r="C1780" s="65"/>
      <c r="D1780" s="278"/>
      <c r="E1780" s="28"/>
      <c r="F1780" s="10"/>
      <c r="G1780" s="10"/>
      <c r="H1780" s="677"/>
      <c r="I1780" s="678"/>
    </row>
    <row r="1781" spans="1:10" ht="15" customHeight="1">
      <c r="A1781" s="62"/>
      <c r="B1781" s="9"/>
      <c r="C1781" s="25"/>
      <c r="D1781" s="279"/>
      <c r="E1781" s="21"/>
      <c r="F1781" s="66"/>
      <c r="G1781" s="67"/>
      <c r="H1781" s="671"/>
      <c r="I1781" s="672"/>
    </row>
    <row r="1782" spans="1:10" ht="15" customHeight="1">
      <c r="A1782" s="46"/>
      <c r="B1782" s="28"/>
      <c r="C1782" s="44"/>
      <c r="D1782" s="280"/>
      <c r="E1782" s="17"/>
      <c r="F1782" s="10"/>
      <c r="G1782" s="76"/>
      <c r="H1782" s="677"/>
      <c r="I1782" s="678"/>
    </row>
    <row r="1783" spans="1:10" ht="15" customHeight="1">
      <c r="A1783" s="62"/>
      <c r="B1783" s="9"/>
      <c r="C1783" s="25"/>
      <c r="D1783" s="279"/>
      <c r="E1783" s="21"/>
      <c r="F1783" s="66"/>
      <c r="G1783" s="67"/>
      <c r="H1783" s="671"/>
      <c r="I1783" s="672"/>
    </row>
    <row r="1784" spans="1:10" ht="15" customHeight="1">
      <c r="A1784" s="68"/>
      <c r="B1784" s="35"/>
      <c r="C1784" s="69"/>
      <c r="D1784" s="281"/>
      <c r="E1784" s="19"/>
      <c r="F1784" s="14"/>
      <c r="G1784" s="70"/>
      <c r="H1784" s="673"/>
      <c r="I1784" s="674"/>
    </row>
    <row r="1785" spans="1:10" ht="30" customHeight="1">
      <c r="A1785" s="54" t="s">
        <v>0</v>
      </c>
      <c r="B1785" s="55" t="s">
        <v>1</v>
      </c>
      <c r="C1785" s="55" t="s">
        <v>2</v>
      </c>
      <c r="D1785" s="276" t="s">
        <v>3</v>
      </c>
      <c r="E1785" s="55" t="s">
        <v>4</v>
      </c>
      <c r="F1785" s="55" t="s">
        <v>5</v>
      </c>
      <c r="G1785" s="55" t="s">
        <v>6</v>
      </c>
      <c r="H1785" s="665" t="s">
        <v>14</v>
      </c>
      <c r="I1785" s="666"/>
      <c r="J1785" s="7"/>
    </row>
    <row r="1786" spans="1:10" ht="15" customHeight="1">
      <c r="A1786" s="56"/>
      <c r="B1786" s="57"/>
      <c r="C1786" s="58"/>
      <c r="D1786" s="277"/>
      <c r="E1786" s="59"/>
      <c r="F1786" s="57"/>
      <c r="G1786" s="9"/>
      <c r="H1786" s="687"/>
      <c r="I1786" s="688"/>
    </row>
    <row r="1787" spans="1:10" ht="15" customHeight="1">
      <c r="A1787" s="60"/>
      <c r="B1787" s="61"/>
      <c r="C1787" s="31"/>
      <c r="D1787" s="278"/>
      <c r="E1787" s="32"/>
      <c r="F1787" s="24"/>
      <c r="G1787" s="10"/>
      <c r="H1787" s="659"/>
      <c r="I1787" s="660"/>
    </row>
    <row r="1788" spans="1:10" ht="15" customHeight="1">
      <c r="A1788" s="62"/>
      <c r="B1788" s="9"/>
      <c r="C1788" s="25"/>
      <c r="D1788" s="279"/>
      <c r="E1788" s="26"/>
      <c r="F1788" s="9"/>
      <c r="G1788" s="9"/>
      <c r="H1788" s="661"/>
      <c r="I1788" s="662"/>
    </row>
    <row r="1789" spans="1:10" ht="15" customHeight="1">
      <c r="A1789" s="46"/>
      <c r="B1789" s="10"/>
      <c r="C1789" s="44"/>
      <c r="D1789" s="280"/>
      <c r="E1789" s="28"/>
      <c r="F1789" s="10"/>
      <c r="G1789" s="10"/>
      <c r="H1789" s="659"/>
      <c r="I1789" s="660"/>
      <c r="J1789" s="6"/>
    </row>
    <row r="1790" spans="1:10" ht="15" customHeight="1">
      <c r="A1790" s="45"/>
      <c r="B1790" s="24"/>
      <c r="C1790" s="31"/>
      <c r="D1790" s="278"/>
      <c r="E1790" s="32"/>
      <c r="F1790" s="8"/>
      <c r="G1790" s="9"/>
      <c r="H1790" s="657"/>
      <c r="I1790" s="658"/>
    </row>
    <row r="1791" spans="1:10" ht="15" customHeight="1">
      <c r="A1791" s="46"/>
      <c r="B1791" s="10"/>
      <c r="C1791" s="44"/>
      <c r="D1791" s="280"/>
      <c r="E1791" s="28"/>
      <c r="F1791" s="10"/>
      <c r="G1791" s="10"/>
      <c r="H1791" s="659"/>
      <c r="I1791" s="660"/>
      <c r="J1791" s="6"/>
    </row>
    <row r="1792" spans="1:10" ht="15" customHeight="1">
      <c r="A1792" s="62"/>
      <c r="B1792" s="24"/>
      <c r="C1792" s="31"/>
      <c r="D1792" s="278"/>
      <c r="E1792" s="32"/>
      <c r="F1792" s="8"/>
      <c r="G1792" s="9"/>
      <c r="H1792" s="661"/>
      <c r="I1792" s="662"/>
    </row>
    <row r="1793" spans="1:10" ht="15" customHeight="1">
      <c r="A1793" s="46"/>
      <c r="B1793" s="10"/>
      <c r="C1793" s="27"/>
      <c r="D1793" s="280"/>
      <c r="E1793" s="28"/>
      <c r="F1793" s="10"/>
      <c r="G1793" s="10"/>
      <c r="H1793" s="659"/>
      <c r="I1793" s="660"/>
      <c r="J1793" s="6"/>
    </row>
    <row r="1794" spans="1:10" ht="15" customHeight="1">
      <c r="A1794" s="62"/>
      <c r="B1794" s="24"/>
      <c r="C1794" s="25"/>
      <c r="D1794" s="279"/>
      <c r="E1794" s="26"/>
      <c r="F1794" s="8"/>
      <c r="G1794" s="9"/>
      <c r="H1794" s="661"/>
      <c r="I1794" s="662"/>
    </row>
    <row r="1795" spans="1:10" ht="15" customHeight="1">
      <c r="A1795" s="46"/>
      <c r="B1795" s="10"/>
      <c r="C1795" s="27"/>
      <c r="D1795" s="280"/>
      <c r="E1795" s="28"/>
      <c r="F1795" s="10"/>
      <c r="G1795" s="10"/>
      <c r="H1795" s="659"/>
      <c r="I1795" s="660"/>
    </row>
    <row r="1796" spans="1:10" ht="15" customHeight="1">
      <c r="A1796" s="45"/>
      <c r="B1796" s="9"/>
      <c r="C1796" s="25"/>
      <c r="D1796" s="279"/>
      <c r="E1796" s="26"/>
      <c r="F1796" s="8"/>
      <c r="G1796" s="9"/>
      <c r="H1796" s="661"/>
      <c r="I1796" s="662"/>
    </row>
    <row r="1797" spans="1:10" ht="15" customHeight="1">
      <c r="A1797" s="45"/>
      <c r="B1797" s="10"/>
      <c r="C1797" s="27"/>
      <c r="D1797" s="280"/>
      <c r="E1797" s="28"/>
      <c r="F1797" s="10"/>
      <c r="G1797" s="10"/>
      <c r="H1797" s="659"/>
      <c r="I1797" s="660"/>
    </row>
    <row r="1798" spans="1:10" ht="15" customHeight="1">
      <c r="A1798" s="62"/>
      <c r="B1798" s="9"/>
      <c r="C1798" s="25"/>
      <c r="D1798" s="279"/>
      <c r="E1798" s="26"/>
      <c r="F1798" s="8"/>
      <c r="G1798" s="9"/>
      <c r="H1798" s="657"/>
      <c r="I1798" s="658"/>
    </row>
    <row r="1799" spans="1:10" ht="15" customHeight="1">
      <c r="A1799" s="46"/>
      <c r="B1799" s="10"/>
      <c r="C1799" s="29"/>
      <c r="D1799" s="282"/>
      <c r="E1799" s="30"/>
      <c r="F1799" s="11"/>
      <c r="G1799" s="10"/>
      <c r="H1799" s="659"/>
      <c r="I1799" s="660"/>
    </row>
    <row r="1800" spans="1:10" ht="15" customHeight="1">
      <c r="A1800" s="62"/>
      <c r="B1800" s="9"/>
      <c r="C1800" s="31"/>
      <c r="D1800" s="279"/>
      <c r="E1800" s="32"/>
      <c r="F1800" s="8"/>
      <c r="G1800" s="9"/>
      <c r="H1800" s="661"/>
      <c r="I1800" s="662"/>
    </row>
    <row r="1801" spans="1:10" ht="15" customHeight="1">
      <c r="A1801" s="48"/>
      <c r="B1801" s="11"/>
      <c r="C1801" s="29"/>
      <c r="D1801" s="282"/>
      <c r="E1801" s="30"/>
      <c r="F1801" s="11"/>
      <c r="G1801" s="11"/>
      <c r="H1801" s="659"/>
      <c r="I1801" s="660"/>
    </row>
    <row r="1802" spans="1:10" ht="15" customHeight="1">
      <c r="A1802" s="62"/>
      <c r="B1802" s="24"/>
      <c r="C1802" s="25"/>
      <c r="D1802" s="279"/>
      <c r="E1802" s="26"/>
      <c r="G1802" s="9"/>
      <c r="H1802" s="661"/>
      <c r="I1802" s="662"/>
    </row>
    <row r="1803" spans="1:10" ht="15" customHeight="1">
      <c r="A1803" s="48"/>
      <c r="B1803" s="10"/>
      <c r="C1803" s="31"/>
      <c r="D1803" s="278"/>
      <c r="E1803" s="28"/>
      <c r="F1803" s="24"/>
      <c r="G1803" s="10"/>
      <c r="H1803" s="659"/>
      <c r="I1803" s="660"/>
    </row>
    <row r="1804" spans="1:10" ht="15" customHeight="1">
      <c r="A1804" s="47"/>
      <c r="B1804" s="9"/>
      <c r="C1804" s="25"/>
      <c r="D1804" s="279"/>
      <c r="E1804" s="26"/>
      <c r="F1804" s="9"/>
      <c r="G1804" s="9"/>
      <c r="H1804" s="661"/>
      <c r="I1804" s="662"/>
    </row>
    <row r="1805" spans="1:10" ht="15" customHeight="1">
      <c r="A1805" s="48"/>
      <c r="B1805" s="24"/>
      <c r="C1805" s="44"/>
      <c r="D1805" s="280"/>
      <c r="E1805" s="28"/>
      <c r="F1805" s="10"/>
      <c r="G1805" s="10"/>
      <c r="H1805" s="659"/>
      <c r="I1805" s="660"/>
    </row>
    <row r="1806" spans="1:10" ht="15" customHeight="1">
      <c r="A1806" s="62"/>
      <c r="B1806" s="9"/>
      <c r="C1806" s="25"/>
      <c r="D1806" s="279"/>
      <c r="E1806" s="26"/>
      <c r="F1806" s="9"/>
      <c r="G1806" s="9"/>
      <c r="H1806" s="657"/>
      <c r="I1806" s="658"/>
    </row>
    <row r="1807" spans="1:10" ht="15" customHeight="1">
      <c r="A1807" s="46"/>
      <c r="B1807" s="24"/>
      <c r="C1807" s="44"/>
      <c r="D1807" s="280"/>
      <c r="E1807" s="28"/>
      <c r="F1807" s="10"/>
      <c r="G1807" s="10"/>
      <c r="H1807" s="659"/>
      <c r="I1807" s="660"/>
    </row>
    <row r="1808" spans="1:10" ht="15" customHeight="1">
      <c r="A1808" s="62"/>
      <c r="B1808" s="9"/>
      <c r="C1808" s="25"/>
      <c r="D1808" s="279"/>
      <c r="E1808" s="26"/>
      <c r="F1808" s="9"/>
      <c r="G1808" s="9"/>
      <c r="H1808" s="661"/>
      <c r="I1808" s="662"/>
    </row>
    <row r="1809" spans="1:10" ht="15" customHeight="1">
      <c r="A1809" s="46"/>
      <c r="B1809" s="10"/>
      <c r="C1809" s="39"/>
      <c r="D1809" s="280"/>
      <c r="E1809" s="28"/>
      <c r="F1809" s="10"/>
      <c r="G1809" s="10"/>
      <c r="H1809" s="659"/>
      <c r="I1809" s="660"/>
    </row>
    <row r="1810" spans="1:10" ht="15" customHeight="1">
      <c r="A1810" s="62"/>
      <c r="B1810" s="42"/>
      <c r="C1810" s="43"/>
      <c r="D1810" s="278"/>
      <c r="E1810" s="32"/>
      <c r="F1810" s="24"/>
      <c r="G1810" s="9"/>
      <c r="H1810" s="657"/>
      <c r="I1810" s="658"/>
    </row>
    <row r="1811" spans="1:10" ht="15" customHeight="1">
      <c r="A1811" s="46"/>
      <c r="B1811" s="24"/>
      <c r="C1811" s="44"/>
      <c r="D1811" s="278"/>
      <c r="E1811" s="28"/>
      <c r="F1811" s="10"/>
      <c r="G1811" s="10"/>
      <c r="H1811" s="659"/>
      <c r="I1811" s="660"/>
    </row>
    <row r="1812" spans="1:10" ht="15" customHeight="1">
      <c r="A1812" s="45"/>
      <c r="B1812" s="9"/>
      <c r="C1812" s="63"/>
      <c r="D1812" s="279"/>
      <c r="E1812" s="26"/>
      <c r="F1812" s="9"/>
      <c r="G1812" s="9"/>
      <c r="H1812" s="657"/>
      <c r="I1812" s="658"/>
    </row>
    <row r="1813" spans="1:10" ht="15" customHeight="1">
      <c r="A1813" s="45"/>
      <c r="B1813" s="10"/>
      <c r="C1813" s="65"/>
      <c r="D1813" s="278"/>
      <c r="E1813" s="28"/>
      <c r="F1813" s="10"/>
      <c r="G1813" s="10"/>
      <c r="H1813" s="659"/>
      <c r="I1813" s="660"/>
    </row>
    <row r="1814" spans="1:10" ht="15" customHeight="1">
      <c r="A1814" s="62"/>
      <c r="B1814" s="9"/>
      <c r="C1814" s="25"/>
      <c r="D1814" s="279"/>
      <c r="E1814" s="21"/>
      <c r="F1814" s="66"/>
      <c r="G1814" s="9"/>
      <c r="H1814" s="657"/>
      <c r="I1814" s="658"/>
    </row>
    <row r="1815" spans="1:10" ht="15" customHeight="1">
      <c r="A1815" s="46"/>
      <c r="B1815" s="64"/>
      <c r="C1815" s="63"/>
      <c r="D1815" s="280"/>
      <c r="E1815" s="28"/>
      <c r="F1815" s="10"/>
      <c r="G1815" s="10"/>
      <c r="H1815" s="659"/>
      <c r="I1815" s="660"/>
    </row>
    <row r="1816" spans="1:10" ht="15" customHeight="1">
      <c r="A1816" s="62"/>
      <c r="B1816" s="9"/>
      <c r="C1816" s="25"/>
      <c r="D1816" s="279"/>
      <c r="E1816" s="21"/>
      <c r="F1816" s="66"/>
      <c r="G1816" s="67"/>
      <c r="H1816" s="679"/>
      <c r="I1816" s="680"/>
    </row>
    <row r="1817" spans="1:10" ht="15" customHeight="1">
      <c r="A1817" s="68"/>
      <c r="B1817" s="14"/>
      <c r="C1817" s="69"/>
      <c r="D1817" s="281"/>
      <c r="E1817" s="19"/>
      <c r="F1817" s="14"/>
      <c r="G1817" s="14"/>
      <c r="H1817" s="663"/>
      <c r="I1817" s="664"/>
    </row>
    <row r="1818" spans="1:10" ht="30" customHeight="1">
      <c r="A1818" s="54" t="s">
        <v>0</v>
      </c>
      <c r="B1818" s="55" t="s">
        <v>1</v>
      </c>
      <c r="C1818" s="55" t="s">
        <v>2</v>
      </c>
      <c r="D1818" s="276" t="s">
        <v>3</v>
      </c>
      <c r="E1818" s="55" t="s">
        <v>4</v>
      </c>
      <c r="F1818" s="55" t="s">
        <v>5</v>
      </c>
      <c r="G1818" s="55" t="s">
        <v>6</v>
      </c>
      <c r="H1818" s="665" t="s">
        <v>14</v>
      </c>
      <c r="I1818" s="666"/>
      <c r="J1818" s="7"/>
    </row>
    <row r="1819" spans="1:10" ht="15" customHeight="1">
      <c r="A1819" s="56"/>
      <c r="B1819" s="57"/>
      <c r="C1819" s="58"/>
      <c r="D1819" s="277"/>
      <c r="E1819" s="59"/>
      <c r="F1819" s="90"/>
      <c r="G1819" s="9"/>
      <c r="H1819" s="687"/>
      <c r="I1819" s="688"/>
    </row>
    <row r="1820" spans="1:10" ht="15" customHeight="1">
      <c r="A1820" s="60"/>
      <c r="B1820" s="10"/>
      <c r="C1820" s="44"/>
      <c r="D1820" s="280"/>
      <c r="E1820" s="28"/>
      <c r="F1820" s="10"/>
      <c r="G1820" s="10"/>
      <c r="H1820" s="659"/>
      <c r="I1820" s="660"/>
    </row>
    <row r="1821" spans="1:10" ht="15" customHeight="1">
      <c r="A1821" s="45"/>
      <c r="B1821" s="24"/>
      <c r="C1821" s="31"/>
      <c r="D1821" s="278"/>
      <c r="E1821" s="32"/>
      <c r="F1821" s="89"/>
      <c r="G1821" s="24"/>
      <c r="H1821" s="657"/>
      <c r="I1821" s="658"/>
    </row>
    <row r="1822" spans="1:10" ht="15" customHeight="1">
      <c r="A1822" s="46"/>
      <c r="B1822" s="10"/>
      <c r="C1822" s="27"/>
      <c r="D1822" s="280"/>
      <c r="E1822" s="28"/>
      <c r="F1822" s="10"/>
      <c r="G1822" s="10"/>
      <c r="H1822" s="659"/>
      <c r="I1822" s="660"/>
      <c r="J1822" s="6"/>
    </row>
    <row r="1823" spans="1:10" ht="15" customHeight="1">
      <c r="A1823" s="62"/>
      <c r="B1823" s="24"/>
      <c r="C1823" s="31"/>
      <c r="D1823" s="278"/>
      <c r="E1823" s="32"/>
      <c r="F1823" s="8"/>
      <c r="G1823" s="9"/>
      <c r="H1823" s="657"/>
      <c r="I1823" s="658"/>
    </row>
    <row r="1824" spans="1:10" ht="15" customHeight="1">
      <c r="A1824" s="46"/>
      <c r="B1824" s="10"/>
      <c r="C1824" s="27"/>
      <c r="D1824" s="280"/>
      <c r="E1824" s="28"/>
      <c r="F1824" s="10"/>
      <c r="G1824" s="10"/>
      <c r="H1824" s="659"/>
      <c r="I1824" s="660"/>
      <c r="J1824" s="6"/>
    </row>
    <row r="1825" spans="1:9" ht="15" customHeight="1">
      <c r="A1825" s="62"/>
      <c r="B1825" s="24"/>
      <c r="C1825" s="25"/>
      <c r="D1825" s="279"/>
      <c r="E1825" s="26"/>
      <c r="F1825" s="8"/>
      <c r="G1825" s="9"/>
      <c r="H1825" s="657"/>
      <c r="I1825" s="658"/>
    </row>
    <row r="1826" spans="1:9" ht="15" customHeight="1">
      <c r="A1826" s="46"/>
      <c r="B1826" s="10"/>
      <c r="C1826" s="29"/>
      <c r="D1826" s="282"/>
      <c r="E1826" s="30"/>
      <c r="F1826" s="11"/>
      <c r="G1826" s="10"/>
      <c r="H1826" s="659"/>
      <c r="I1826" s="660"/>
    </row>
    <row r="1827" spans="1:9" ht="15" customHeight="1">
      <c r="A1827" s="45"/>
      <c r="B1827" s="9"/>
      <c r="C1827" s="25"/>
      <c r="D1827" s="279"/>
      <c r="E1827" s="26"/>
      <c r="F1827" s="8"/>
      <c r="G1827" s="9"/>
      <c r="H1827" s="657"/>
      <c r="I1827" s="658"/>
    </row>
    <row r="1828" spans="1:9" ht="15" customHeight="1">
      <c r="A1828" s="45"/>
      <c r="B1828" s="11"/>
      <c r="C1828" s="29"/>
      <c r="D1828" s="282"/>
      <c r="E1828" s="30"/>
      <c r="F1828" s="11"/>
      <c r="G1828" s="10"/>
      <c r="H1828" s="659"/>
      <c r="I1828" s="660"/>
    </row>
    <row r="1829" spans="1:9" ht="15" customHeight="1">
      <c r="A1829" s="62"/>
      <c r="B1829" s="9"/>
      <c r="C1829" s="25"/>
      <c r="D1829" s="279"/>
      <c r="E1829" s="26"/>
      <c r="F1829" s="8"/>
      <c r="G1829" s="9"/>
      <c r="H1829" s="657"/>
      <c r="I1829" s="658"/>
    </row>
    <row r="1830" spans="1:9" ht="15" customHeight="1">
      <c r="A1830" s="46"/>
      <c r="B1830" s="10"/>
      <c r="C1830" s="44"/>
      <c r="D1830" s="280"/>
      <c r="E1830" s="28"/>
      <c r="F1830" s="10"/>
      <c r="G1830" s="10"/>
      <c r="H1830" s="659"/>
      <c r="I1830" s="660"/>
    </row>
    <row r="1831" spans="1:9" ht="15" customHeight="1">
      <c r="A1831" s="62"/>
      <c r="B1831" s="9"/>
      <c r="C1831" s="31"/>
      <c r="D1831" s="279"/>
      <c r="E1831" s="32"/>
      <c r="F1831" s="36"/>
      <c r="G1831" s="9"/>
      <c r="H1831" s="685"/>
      <c r="I1831" s="686"/>
    </row>
    <row r="1832" spans="1:9" ht="15" customHeight="1">
      <c r="A1832" s="48"/>
      <c r="B1832" s="10"/>
      <c r="C1832" s="44"/>
      <c r="D1832" s="280"/>
      <c r="E1832" s="28"/>
      <c r="F1832" s="10"/>
      <c r="G1832" s="10"/>
      <c r="H1832" s="659"/>
      <c r="I1832" s="660"/>
    </row>
    <row r="1833" spans="1:9" ht="15" customHeight="1">
      <c r="A1833" s="62"/>
      <c r="B1833" s="24"/>
      <c r="C1833" s="25"/>
      <c r="D1833" s="279"/>
      <c r="E1833" s="26"/>
      <c r="F1833" s="36"/>
      <c r="G1833" s="9"/>
      <c r="H1833" s="657"/>
      <c r="I1833" s="658"/>
    </row>
    <row r="1834" spans="1:9" ht="15" customHeight="1">
      <c r="A1834" s="48"/>
      <c r="B1834" s="10"/>
      <c r="C1834" s="31"/>
      <c r="D1834" s="278"/>
      <c r="E1834" s="28"/>
      <c r="F1834" s="24"/>
      <c r="G1834" s="10"/>
      <c r="H1834" s="659"/>
      <c r="I1834" s="660"/>
    </row>
    <row r="1835" spans="1:9" ht="15" customHeight="1">
      <c r="A1835" s="47"/>
      <c r="B1835" s="9"/>
      <c r="C1835" s="25"/>
      <c r="D1835" s="279"/>
      <c r="E1835" s="26"/>
      <c r="F1835" s="9"/>
      <c r="G1835" s="9"/>
      <c r="H1835" s="657"/>
      <c r="I1835" s="658"/>
    </row>
    <row r="1836" spans="1:9" ht="15" customHeight="1">
      <c r="A1836" s="48"/>
      <c r="B1836" s="24"/>
      <c r="C1836" s="39"/>
      <c r="D1836" s="280"/>
      <c r="E1836" s="28"/>
      <c r="F1836" s="10"/>
      <c r="G1836" s="10"/>
      <c r="H1836" s="659"/>
      <c r="I1836" s="660"/>
    </row>
    <row r="1837" spans="1:9" ht="15" customHeight="1">
      <c r="A1837" s="62"/>
      <c r="B1837" s="9"/>
      <c r="C1837" s="43"/>
      <c r="D1837" s="279"/>
      <c r="E1837" s="26"/>
      <c r="F1837" s="9"/>
      <c r="G1837" s="9"/>
      <c r="H1837" s="657"/>
      <c r="I1837" s="658"/>
    </row>
    <row r="1838" spans="1:9" ht="15" customHeight="1">
      <c r="A1838" s="46"/>
      <c r="B1838" s="24"/>
      <c r="C1838" s="44"/>
      <c r="D1838" s="280"/>
      <c r="E1838" s="28"/>
      <c r="F1838" s="10"/>
      <c r="G1838" s="10"/>
      <c r="H1838" s="659"/>
      <c r="I1838" s="660"/>
    </row>
    <row r="1839" spans="1:9" ht="15" customHeight="1">
      <c r="A1839" s="62"/>
      <c r="B1839" s="9"/>
      <c r="C1839" s="43"/>
      <c r="D1839" s="279"/>
      <c r="E1839" s="26"/>
      <c r="F1839" s="9"/>
      <c r="G1839" s="9"/>
      <c r="H1839" s="657"/>
      <c r="I1839" s="658"/>
    </row>
    <row r="1840" spans="1:9" ht="15" customHeight="1">
      <c r="A1840" s="46"/>
      <c r="B1840" s="10"/>
      <c r="C1840" s="65"/>
      <c r="D1840" s="280"/>
      <c r="E1840" s="28"/>
      <c r="F1840" s="10"/>
      <c r="G1840" s="10"/>
      <c r="H1840" s="659"/>
      <c r="I1840" s="660"/>
    </row>
    <row r="1841" spans="1:10" ht="15" customHeight="1">
      <c r="A1841" s="45"/>
      <c r="B1841" s="24"/>
      <c r="C1841" s="63"/>
      <c r="D1841" s="279"/>
      <c r="E1841" s="32"/>
      <c r="F1841" s="24"/>
      <c r="G1841" s="24"/>
      <c r="H1841" s="683"/>
      <c r="I1841" s="684"/>
    </row>
    <row r="1842" spans="1:10" ht="15" customHeight="1">
      <c r="A1842" s="45"/>
      <c r="B1842" s="10"/>
      <c r="C1842" s="65"/>
      <c r="D1842" s="280"/>
      <c r="E1842" s="28"/>
      <c r="F1842" s="10"/>
      <c r="G1842" s="10"/>
      <c r="H1842" s="677"/>
      <c r="I1842" s="678"/>
    </row>
    <row r="1843" spans="1:10" ht="15" customHeight="1">
      <c r="A1843" s="62"/>
      <c r="B1843" s="9"/>
      <c r="C1843" s="25"/>
      <c r="D1843" s="279"/>
      <c r="E1843" s="21"/>
      <c r="F1843" s="66"/>
      <c r="G1843" s="67"/>
      <c r="H1843" s="679"/>
      <c r="I1843" s="680"/>
    </row>
    <row r="1844" spans="1:10" ht="15" customHeight="1">
      <c r="A1844" s="46"/>
      <c r="B1844" s="10"/>
      <c r="C1844" s="44"/>
      <c r="D1844" s="280"/>
      <c r="E1844" s="17"/>
      <c r="F1844" s="10"/>
      <c r="G1844" s="10"/>
      <c r="H1844" s="681"/>
      <c r="I1844" s="682"/>
    </row>
    <row r="1845" spans="1:10" ht="15" customHeight="1">
      <c r="A1845" s="45"/>
      <c r="B1845" s="24"/>
      <c r="C1845" s="31"/>
      <c r="D1845" s="278"/>
      <c r="E1845" s="32"/>
      <c r="F1845" s="24"/>
      <c r="G1845" s="24"/>
      <c r="H1845" s="683"/>
      <c r="I1845" s="684"/>
    </row>
    <row r="1846" spans="1:10" ht="15" customHeight="1">
      <c r="A1846" s="46"/>
      <c r="B1846" s="10"/>
      <c r="C1846" s="44"/>
      <c r="D1846" s="278"/>
      <c r="E1846" s="28"/>
      <c r="F1846" s="10"/>
      <c r="G1846" s="10"/>
      <c r="H1846" s="677"/>
      <c r="I1846" s="678"/>
    </row>
    <row r="1847" spans="1:10" ht="15" customHeight="1">
      <c r="A1847" s="62"/>
      <c r="B1847" s="9"/>
      <c r="C1847" s="31"/>
      <c r="D1847" s="279"/>
      <c r="E1847" s="26"/>
      <c r="F1847" s="9"/>
      <c r="G1847" s="9"/>
      <c r="H1847" s="657"/>
      <c r="I1847" s="658"/>
    </row>
    <row r="1848" spans="1:10" ht="15" customHeight="1">
      <c r="A1848" s="46"/>
      <c r="B1848" s="61"/>
      <c r="C1848" s="44"/>
      <c r="D1848" s="278"/>
      <c r="E1848" s="28"/>
      <c r="F1848" s="10"/>
      <c r="G1848" s="10"/>
      <c r="H1848" s="659"/>
      <c r="I1848" s="660"/>
    </row>
    <row r="1849" spans="1:10" ht="15" customHeight="1">
      <c r="A1849" s="62"/>
      <c r="B1849" s="9"/>
      <c r="C1849" s="25"/>
      <c r="D1849" s="279"/>
      <c r="E1849" s="21"/>
      <c r="F1849" s="9"/>
      <c r="G1849" s="67"/>
      <c r="H1849" s="671"/>
      <c r="I1849" s="672"/>
    </row>
    <row r="1850" spans="1:10" ht="15" customHeight="1">
      <c r="A1850" s="68"/>
      <c r="B1850" s="14"/>
      <c r="C1850" s="69"/>
      <c r="D1850" s="281"/>
      <c r="E1850" s="19"/>
      <c r="F1850" s="14"/>
      <c r="G1850" s="70"/>
      <c r="H1850" s="673"/>
      <c r="I1850" s="674"/>
    </row>
    <row r="1851" spans="1:10" ht="30" customHeight="1">
      <c r="A1851" s="54" t="s">
        <v>0</v>
      </c>
      <c r="B1851" s="55" t="s">
        <v>1</v>
      </c>
      <c r="C1851" s="55" t="s">
        <v>2</v>
      </c>
      <c r="D1851" s="276" t="s">
        <v>3</v>
      </c>
      <c r="E1851" s="55" t="s">
        <v>4</v>
      </c>
      <c r="F1851" s="55" t="s">
        <v>5</v>
      </c>
      <c r="G1851" s="55" t="s">
        <v>6</v>
      </c>
      <c r="H1851" s="665" t="s">
        <v>14</v>
      </c>
      <c r="I1851" s="666"/>
      <c r="J1851" s="7"/>
    </row>
    <row r="1852" spans="1:10" ht="15" customHeight="1">
      <c r="A1852" s="56"/>
      <c r="B1852" s="57"/>
      <c r="C1852" s="58"/>
      <c r="D1852" s="277"/>
      <c r="E1852" s="59"/>
      <c r="F1852" s="90"/>
      <c r="G1852" s="9"/>
      <c r="H1852" s="675"/>
      <c r="I1852" s="676"/>
    </row>
    <row r="1853" spans="1:10" ht="15" customHeight="1">
      <c r="A1853" s="60"/>
      <c r="B1853" s="10"/>
      <c r="C1853" s="31"/>
      <c r="D1853" s="278"/>
      <c r="E1853" s="32"/>
      <c r="F1853" s="24"/>
      <c r="G1853" s="10"/>
      <c r="H1853" s="677"/>
      <c r="I1853" s="678"/>
    </row>
    <row r="1854" spans="1:10" ht="15" customHeight="1">
      <c r="A1854" s="62"/>
      <c r="B1854" s="9"/>
      <c r="C1854" s="25"/>
      <c r="D1854" s="279"/>
      <c r="E1854" s="26"/>
      <c r="F1854" s="66"/>
      <c r="G1854" s="9"/>
      <c r="H1854" s="657"/>
      <c r="I1854" s="658"/>
    </row>
    <row r="1855" spans="1:10" ht="15" customHeight="1">
      <c r="A1855" s="46"/>
      <c r="B1855" s="10"/>
      <c r="C1855" s="27"/>
      <c r="D1855" s="280"/>
      <c r="E1855" s="28"/>
      <c r="F1855" s="10"/>
      <c r="G1855" s="10"/>
      <c r="H1855" s="659"/>
      <c r="I1855" s="660"/>
      <c r="J1855" s="6"/>
    </row>
    <row r="1856" spans="1:10" ht="15" customHeight="1">
      <c r="A1856" s="45"/>
      <c r="B1856" s="24"/>
      <c r="C1856" s="31"/>
      <c r="D1856" s="278"/>
      <c r="E1856" s="32"/>
      <c r="F1856" s="8"/>
      <c r="G1856" s="9"/>
      <c r="H1856" s="15"/>
      <c r="I1856" s="16"/>
    </row>
    <row r="1857" spans="1:10" ht="15" customHeight="1">
      <c r="A1857" s="46"/>
      <c r="B1857" s="10"/>
      <c r="C1857" s="27"/>
      <c r="D1857" s="280"/>
      <c r="E1857" s="28"/>
      <c r="F1857" s="10"/>
      <c r="G1857" s="10"/>
      <c r="H1857" s="17"/>
      <c r="I1857" s="18"/>
      <c r="J1857" s="6"/>
    </row>
    <row r="1858" spans="1:10" ht="15" customHeight="1">
      <c r="A1858" s="62"/>
      <c r="B1858" s="24"/>
      <c r="C1858" s="31"/>
      <c r="D1858" s="278"/>
      <c r="E1858" s="32"/>
      <c r="F1858" s="8"/>
      <c r="G1858" s="9"/>
      <c r="H1858" s="657"/>
      <c r="I1858" s="658"/>
    </row>
    <row r="1859" spans="1:10" ht="15" customHeight="1">
      <c r="A1859" s="46"/>
      <c r="B1859" s="10"/>
      <c r="C1859" s="29"/>
      <c r="D1859" s="282"/>
      <c r="E1859" s="30"/>
      <c r="F1859" s="11"/>
      <c r="G1859" s="10"/>
      <c r="H1859" s="659"/>
      <c r="I1859" s="660"/>
      <c r="J1859" s="6"/>
    </row>
    <row r="1860" spans="1:10" ht="15" customHeight="1">
      <c r="A1860" s="62"/>
      <c r="B1860" s="9"/>
      <c r="C1860" s="25"/>
      <c r="D1860" s="279"/>
      <c r="E1860" s="26"/>
      <c r="F1860" s="66"/>
      <c r="G1860" s="9"/>
      <c r="H1860" s="657"/>
      <c r="I1860" s="658"/>
    </row>
    <row r="1861" spans="1:10" ht="15" customHeight="1">
      <c r="A1861" s="46"/>
      <c r="B1861" s="10"/>
      <c r="C1861" s="44"/>
      <c r="D1861" s="280"/>
      <c r="E1861" s="28"/>
      <c r="F1861" s="10"/>
      <c r="G1861" s="10"/>
      <c r="H1861" s="659"/>
      <c r="I1861" s="660"/>
    </row>
    <row r="1862" spans="1:10" ht="15" customHeight="1">
      <c r="A1862" s="45"/>
      <c r="B1862" s="9"/>
      <c r="C1862" s="25"/>
      <c r="D1862" s="279"/>
      <c r="E1862" s="26"/>
      <c r="F1862" s="66"/>
      <c r="G1862" s="9"/>
      <c r="H1862" s="657"/>
      <c r="I1862" s="658"/>
    </row>
    <row r="1863" spans="1:10" ht="15" customHeight="1">
      <c r="A1863" s="45"/>
      <c r="B1863" s="10"/>
      <c r="C1863" s="44"/>
      <c r="D1863" s="280"/>
      <c r="E1863" s="28"/>
      <c r="F1863" s="10"/>
      <c r="G1863" s="10"/>
      <c r="H1863" s="659"/>
      <c r="I1863" s="660"/>
    </row>
    <row r="1864" spans="1:10" ht="15" customHeight="1">
      <c r="A1864" s="62"/>
      <c r="B1864" s="24"/>
      <c r="C1864" s="31"/>
      <c r="D1864" s="278"/>
      <c r="E1864" s="32"/>
      <c r="F1864" s="89"/>
      <c r="G1864" s="24"/>
      <c r="H1864" s="657"/>
      <c r="I1864" s="658"/>
    </row>
    <row r="1865" spans="1:10" ht="15" customHeight="1">
      <c r="A1865" s="46"/>
      <c r="B1865" s="11"/>
      <c r="C1865" s="29"/>
      <c r="D1865" s="282"/>
      <c r="E1865" s="30"/>
      <c r="F1865" s="11"/>
      <c r="G1865" s="10"/>
      <c r="H1865" s="659"/>
      <c r="I1865" s="660"/>
    </row>
    <row r="1866" spans="1:10" ht="15" customHeight="1">
      <c r="A1866" s="62"/>
      <c r="B1866" s="9"/>
      <c r="C1866" s="25"/>
      <c r="D1866" s="279"/>
      <c r="E1866" s="26"/>
      <c r="F1866" s="8"/>
      <c r="G1866" s="9"/>
      <c r="H1866" s="657"/>
      <c r="I1866" s="658"/>
    </row>
    <row r="1867" spans="1:10" ht="15" customHeight="1">
      <c r="A1867" s="46"/>
      <c r="B1867" s="10"/>
      <c r="C1867" s="44"/>
      <c r="D1867" s="280"/>
      <c r="E1867" s="28"/>
      <c r="F1867" s="11"/>
      <c r="G1867" s="10"/>
      <c r="H1867" s="659"/>
      <c r="I1867" s="660"/>
    </row>
    <row r="1868" spans="1:10" ht="15" customHeight="1">
      <c r="A1868" s="62"/>
      <c r="B1868" s="9"/>
      <c r="C1868" s="25"/>
      <c r="D1868" s="279"/>
      <c r="E1868" s="26"/>
      <c r="F1868" s="8"/>
      <c r="G1868" s="9"/>
      <c r="H1868" s="657"/>
      <c r="I1868" s="658"/>
    </row>
    <row r="1869" spans="1:10" ht="15" customHeight="1">
      <c r="A1869" s="46"/>
      <c r="B1869" s="10"/>
      <c r="C1869" s="44"/>
      <c r="D1869" s="280"/>
      <c r="E1869" s="28"/>
      <c r="F1869" s="11"/>
      <c r="G1869" s="10"/>
      <c r="H1869" s="659"/>
      <c r="I1869" s="660"/>
    </row>
    <row r="1870" spans="1:10" ht="15" customHeight="1">
      <c r="A1870" s="62"/>
      <c r="B1870" s="9"/>
      <c r="C1870" s="25"/>
      <c r="D1870" s="279"/>
      <c r="E1870" s="26"/>
      <c r="F1870" s="66"/>
      <c r="G1870" s="9"/>
      <c r="H1870" s="657"/>
      <c r="I1870" s="658"/>
    </row>
    <row r="1871" spans="1:10" ht="15" customHeight="1">
      <c r="A1871" s="48"/>
      <c r="B1871" s="10"/>
      <c r="C1871" s="44"/>
      <c r="D1871" s="280"/>
      <c r="E1871" s="28"/>
      <c r="F1871" s="11"/>
      <c r="G1871" s="10"/>
      <c r="H1871" s="659"/>
      <c r="I1871" s="660"/>
    </row>
    <row r="1872" spans="1:10" ht="15" customHeight="1">
      <c r="A1872" s="47"/>
      <c r="B1872" s="24"/>
      <c r="C1872" s="31"/>
      <c r="D1872" s="278"/>
      <c r="E1872" s="32"/>
      <c r="F1872" s="8"/>
      <c r="G1872" s="9"/>
      <c r="H1872" s="657"/>
      <c r="I1872" s="658"/>
    </row>
    <row r="1873" spans="1:10" ht="15" customHeight="1">
      <c r="A1873" s="48"/>
      <c r="B1873" s="10"/>
      <c r="C1873" s="44"/>
      <c r="D1873" s="280"/>
      <c r="E1873" s="28"/>
      <c r="F1873" s="11"/>
      <c r="G1873" s="10"/>
      <c r="H1873" s="659"/>
      <c r="I1873" s="660"/>
    </row>
    <row r="1874" spans="1:10" ht="15" customHeight="1">
      <c r="A1874" s="62"/>
      <c r="B1874" s="24"/>
      <c r="C1874" s="31"/>
      <c r="D1874" s="278"/>
      <c r="E1874" s="32"/>
      <c r="F1874" s="8"/>
      <c r="G1874" s="9"/>
      <c r="H1874" s="657"/>
      <c r="I1874" s="658"/>
    </row>
    <row r="1875" spans="1:10" ht="15" customHeight="1">
      <c r="A1875" s="46"/>
      <c r="B1875" s="10"/>
      <c r="C1875" s="44"/>
      <c r="D1875" s="280"/>
      <c r="E1875" s="28"/>
      <c r="F1875" s="11"/>
      <c r="G1875" s="10"/>
      <c r="H1875" s="659"/>
      <c r="I1875" s="660"/>
    </row>
    <row r="1876" spans="1:10" ht="15" customHeight="1">
      <c r="A1876" s="62"/>
      <c r="B1876" s="9"/>
      <c r="C1876" s="25"/>
      <c r="D1876" s="279"/>
      <c r="E1876" s="26"/>
      <c r="F1876" s="8"/>
      <c r="G1876" s="9"/>
      <c r="H1876" s="15"/>
      <c r="I1876" s="16"/>
    </row>
    <row r="1877" spans="1:10" ht="15" customHeight="1">
      <c r="A1877" s="46"/>
      <c r="B1877" s="10"/>
      <c r="C1877" s="44"/>
      <c r="D1877" s="280"/>
      <c r="E1877" s="28"/>
      <c r="F1877" s="11"/>
      <c r="G1877" s="10"/>
      <c r="H1877" s="17"/>
      <c r="I1877" s="18"/>
    </row>
    <row r="1878" spans="1:10" ht="15" customHeight="1">
      <c r="A1878" s="62"/>
      <c r="B1878" s="9"/>
      <c r="C1878" s="25"/>
      <c r="D1878" s="279"/>
      <c r="E1878" s="26"/>
      <c r="F1878" s="8"/>
      <c r="G1878" s="9"/>
      <c r="H1878" s="15"/>
      <c r="I1878" s="22"/>
    </row>
    <row r="1879" spans="1:10" ht="15" customHeight="1">
      <c r="A1879" s="46"/>
      <c r="B1879" s="10"/>
      <c r="C1879" s="44"/>
      <c r="D1879" s="280"/>
      <c r="E1879" s="28"/>
      <c r="F1879" s="11"/>
      <c r="G1879" s="10"/>
      <c r="H1879" s="17"/>
      <c r="I1879" s="18"/>
    </row>
    <row r="1880" spans="1:10" ht="15" customHeight="1">
      <c r="A1880" s="45"/>
      <c r="B1880" s="24"/>
      <c r="C1880" s="31"/>
      <c r="D1880" s="278"/>
      <c r="E1880" s="32"/>
      <c r="F1880" s="101"/>
      <c r="G1880" s="24"/>
      <c r="H1880" s="15"/>
      <c r="I1880" s="50"/>
    </row>
    <row r="1881" spans="1:10" ht="15" customHeight="1">
      <c r="A1881" s="45"/>
      <c r="B1881" s="82"/>
      <c r="C1881" s="31"/>
      <c r="D1881" s="278"/>
      <c r="E1881" s="32"/>
      <c r="F1881" s="24"/>
      <c r="G1881" s="24"/>
      <c r="H1881" s="52"/>
      <c r="I1881" s="53"/>
    </row>
    <row r="1882" spans="1:10" s="289" customFormat="1" ht="15" customHeight="1">
      <c r="A1882" s="286"/>
      <c r="B1882" s="121"/>
      <c r="C1882" s="116"/>
      <c r="D1882" s="287"/>
      <c r="E1882" s="117"/>
      <c r="F1882" s="288"/>
      <c r="G1882" s="121"/>
      <c r="H1882" s="345"/>
      <c r="I1882" s="346"/>
    </row>
    <row r="1883" spans="1:10" s="289" customFormat="1" ht="15" customHeight="1">
      <c r="A1883" s="290"/>
      <c r="B1883" s="291"/>
      <c r="C1883" s="292"/>
      <c r="D1883" s="293"/>
      <c r="E1883" s="294"/>
      <c r="F1883" s="291"/>
      <c r="G1883" s="291"/>
      <c r="H1883" s="295"/>
      <c r="I1883" s="296"/>
    </row>
    <row r="1884" spans="1:10" ht="30" customHeight="1">
      <c r="A1884" s="54" t="s">
        <v>0</v>
      </c>
      <c r="B1884" s="55" t="s">
        <v>1</v>
      </c>
      <c r="C1884" s="55" t="s">
        <v>2</v>
      </c>
      <c r="D1884" s="276" t="s">
        <v>3</v>
      </c>
      <c r="E1884" s="55" t="s">
        <v>4</v>
      </c>
      <c r="F1884" s="55" t="s">
        <v>5</v>
      </c>
      <c r="G1884" s="55" t="s">
        <v>6</v>
      </c>
      <c r="H1884" s="665" t="s">
        <v>14</v>
      </c>
      <c r="I1884" s="666"/>
      <c r="J1884" s="7"/>
    </row>
    <row r="1885" spans="1:10" ht="15" customHeight="1">
      <c r="A1885" s="62"/>
      <c r="B1885" s="9"/>
      <c r="C1885" s="25"/>
      <c r="D1885" s="279"/>
      <c r="E1885" s="26"/>
      <c r="F1885" s="8"/>
      <c r="G1885" s="9"/>
      <c r="H1885" s="657"/>
      <c r="I1885" s="658"/>
    </row>
    <row r="1886" spans="1:10" ht="15" customHeight="1">
      <c r="A1886" s="46"/>
      <c r="B1886" s="10"/>
      <c r="C1886" s="44"/>
      <c r="D1886" s="280"/>
      <c r="E1886" s="28"/>
      <c r="F1886" s="11"/>
      <c r="G1886" s="10"/>
      <c r="H1886" s="659"/>
      <c r="I1886" s="660"/>
    </row>
    <row r="1887" spans="1:10" ht="15" customHeight="1">
      <c r="A1887" s="62"/>
      <c r="B1887" s="9"/>
      <c r="C1887" s="25"/>
      <c r="D1887" s="279"/>
      <c r="E1887" s="26"/>
      <c r="F1887" s="36"/>
      <c r="G1887" s="9"/>
      <c r="H1887" s="661"/>
      <c r="I1887" s="662"/>
    </row>
    <row r="1888" spans="1:10" ht="15" customHeight="1">
      <c r="A1888" s="46"/>
      <c r="B1888" s="10"/>
      <c r="C1888" s="44"/>
      <c r="D1888" s="280"/>
      <c r="E1888" s="28"/>
      <c r="F1888" s="10"/>
      <c r="G1888" s="10"/>
      <c r="H1888" s="659"/>
      <c r="I1888" s="660"/>
    </row>
    <row r="1889" spans="1:10" ht="15" customHeight="1">
      <c r="A1889" s="45"/>
      <c r="B1889" s="9"/>
      <c r="C1889" s="25"/>
      <c r="D1889" s="279"/>
      <c r="E1889" s="26"/>
      <c r="F1889" s="8"/>
      <c r="G1889" s="9"/>
      <c r="H1889" s="657"/>
      <c r="I1889" s="658"/>
    </row>
    <row r="1890" spans="1:10" ht="15" customHeight="1">
      <c r="A1890" s="60"/>
      <c r="B1890" s="10"/>
      <c r="C1890" s="44"/>
      <c r="D1890" s="280"/>
      <c r="E1890" s="28"/>
      <c r="F1890" s="11"/>
      <c r="G1890" s="10"/>
      <c r="H1890" s="659"/>
      <c r="I1890" s="660"/>
    </row>
    <row r="1891" spans="1:10" ht="15" customHeight="1">
      <c r="A1891" s="62"/>
      <c r="B1891" s="9"/>
      <c r="C1891" s="25"/>
      <c r="D1891" s="279"/>
      <c r="E1891" s="26"/>
      <c r="F1891" s="36"/>
      <c r="G1891" s="9"/>
      <c r="H1891" s="661"/>
      <c r="I1891" s="662"/>
    </row>
    <row r="1892" spans="1:10" ht="15" customHeight="1">
      <c r="A1892" s="46"/>
      <c r="B1892" s="10"/>
      <c r="C1892" s="44"/>
      <c r="D1892" s="280"/>
      <c r="E1892" s="28"/>
      <c r="F1892" s="10"/>
      <c r="G1892" s="10"/>
      <c r="H1892" s="659"/>
      <c r="I1892" s="660"/>
    </row>
    <row r="1893" spans="1:10" ht="15" customHeight="1">
      <c r="A1893" s="62"/>
      <c r="B1893" s="9"/>
      <c r="C1893" s="25"/>
      <c r="D1893" s="279"/>
      <c r="E1893" s="26"/>
      <c r="F1893" s="8"/>
      <c r="G1893" s="9"/>
      <c r="H1893" s="657"/>
      <c r="I1893" s="658"/>
    </row>
    <row r="1894" spans="1:10" ht="15" customHeight="1">
      <c r="A1894" s="46"/>
      <c r="B1894" s="10"/>
      <c r="C1894" s="44"/>
      <c r="D1894" s="280"/>
      <c r="E1894" s="28"/>
      <c r="F1894" s="11"/>
      <c r="G1894" s="10"/>
      <c r="H1894" s="659"/>
      <c r="I1894" s="660"/>
      <c r="J1894" s="6"/>
    </row>
    <row r="1895" spans="1:10" ht="15" customHeight="1">
      <c r="A1895" s="45"/>
      <c r="B1895" s="9"/>
      <c r="C1895" s="25"/>
      <c r="D1895" s="279"/>
      <c r="E1895" s="26"/>
      <c r="F1895" s="36"/>
      <c r="G1895" s="9"/>
      <c r="H1895" s="661"/>
      <c r="I1895" s="662"/>
    </row>
    <row r="1896" spans="1:10" ht="15" customHeight="1">
      <c r="A1896" s="46"/>
      <c r="B1896" s="10"/>
      <c r="C1896" s="44"/>
      <c r="D1896" s="280"/>
      <c r="E1896" s="28"/>
      <c r="F1896" s="10"/>
      <c r="G1896" s="10"/>
      <c r="H1896" s="659"/>
      <c r="I1896" s="660"/>
      <c r="J1896" s="6"/>
    </row>
    <row r="1897" spans="1:10" ht="15" customHeight="1">
      <c r="A1897" s="62"/>
      <c r="B1897" s="9"/>
      <c r="C1897" s="25"/>
      <c r="D1897" s="279"/>
      <c r="E1897" s="26"/>
      <c r="F1897" s="8"/>
      <c r="G1897" s="9"/>
      <c r="H1897" s="657"/>
      <c r="I1897" s="658"/>
    </row>
    <row r="1898" spans="1:10" ht="15" customHeight="1">
      <c r="A1898" s="46"/>
      <c r="B1898" s="10"/>
      <c r="C1898" s="44"/>
      <c r="D1898" s="280"/>
      <c r="E1898" s="28"/>
      <c r="F1898" s="11"/>
      <c r="G1898" s="10"/>
      <c r="H1898" s="659"/>
      <c r="I1898" s="660"/>
      <c r="J1898" s="6"/>
    </row>
    <row r="1899" spans="1:10" ht="15" customHeight="1">
      <c r="A1899" s="62"/>
      <c r="B1899" s="9"/>
      <c r="C1899" s="25"/>
      <c r="D1899" s="279"/>
      <c r="E1899" s="26"/>
      <c r="F1899" s="36"/>
      <c r="G1899" s="9"/>
      <c r="H1899" s="661"/>
      <c r="I1899" s="662"/>
    </row>
    <row r="1900" spans="1:10" ht="15" customHeight="1">
      <c r="A1900" s="46"/>
      <c r="B1900" s="10"/>
      <c r="C1900" s="44"/>
      <c r="D1900" s="280"/>
      <c r="E1900" s="28"/>
      <c r="F1900" s="10"/>
      <c r="G1900" s="10"/>
      <c r="H1900" s="659"/>
      <c r="I1900" s="660"/>
    </row>
    <row r="1901" spans="1:10" ht="15" customHeight="1">
      <c r="A1901" s="45"/>
      <c r="B1901" s="24"/>
      <c r="C1901" s="31"/>
      <c r="D1901" s="278"/>
      <c r="E1901" s="32"/>
      <c r="F1901" s="42"/>
      <c r="G1901" s="24"/>
      <c r="H1901" s="657"/>
      <c r="I1901" s="658"/>
    </row>
    <row r="1902" spans="1:10" ht="15" customHeight="1">
      <c r="A1902" s="45"/>
      <c r="B1902" s="24"/>
      <c r="C1902" s="31"/>
      <c r="D1902" s="278"/>
      <c r="E1902" s="32"/>
      <c r="F1902" s="42"/>
      <c r="G1902" s="24"/>
      <c r="H1902" s="659"/>
      <c r="I1902" s="660"/>
    </row>
    <row r="1903" spans="1:10" ht="15" customHeight="1">
      <c r="A1903" s="62"/>
      <c r="B1903" s="9"/>
      <c r="C1903" s="25"/>
      <c r="D1903" s="279"/>
      <c r="E1903" s="26"/>
      <c r="F1903" s="36"/>
      <c r="G1903" s="9"/>
      <c r="H1903" s="15"/>
      <c r="I1903" s="16"/>
    </row>
    <row r="1904" spans="1:10" ht="15" customHeight="1">
      <c r="A1904" s="46"/>
      <c r="B1904" s="10"/>
      <c r="C1904" s="44"/>
      <c r="D1904" s="280"/>
      <c r="E1904" s="28"/>
      <c r="F1904" s="275"/>
      <c r="G1904" s="10"/>
      <c r="H1904" s="17"/>
      <c r="I1904" s="18"/>
    </row>
    <row r="1905" spans="1:10" ht="15" customHeight="1">
      <c r="A1905" s="62"/>
      <c r="B1905" s="9"/>
      <c r="C1905" s="25"/>
      <c r="D1905" s="279"/>
      <c r="E1905" s="26"/>
      <c r="F1905" s="8"/>
      <c r="G1905" s="9"/>
      <c r="H1905" s="49"/>
      <c r="I1905" s="50"/>
    </row>
    <row r="1906" spans="1:10" ht="15" customHeight="1">
      <c r="A1906" s="46"/>
      <c r="B1906" s="10"/>
      <c r="C1906" s="44"/>
      <c r="D1906" s="280"/>
      <c r="E1906" s="28"/>
      <c r="F1906" s="11"/>
      <c r="G1906" s="10"/>
      <c r="H1906" s="17"/>
      <c r="I1906" s="18"/>
    </row>
    <row r="1907" spans="1:10" ht="15" customHeight="1">
      <c r="A1907" s="62"/>
      <c r="B1907" s="9"/>
      <c r="C1907" s="25"/>
      <c r="D1907" s="279"/>
      <c r="E1907" s="26"/>
      <c r="F1907" s="36"/>
      <c r="G1907" s="9"/>
      <c r="H1907" s="21"/>
      <c r="I1907" s="22"/>
    </row>
    <row r="1908" spans="1:10" ht="15" customHeight="1">
      <c r="A1908" s="46"/>
      <c r="B1908" s="10"/>
      <c r="C1908" s="44"/>
      <c r="D1908" s="280"/>
      <c r="E1908" s="28"/>
      <c r="F1908" s="10"/>
      <c r="G1908" s="10"/>
      <c r="H1908" s="17"/>
      <c r="I1908" s="18"/>
    </row>
    <row r="1909" spans="1:10" ht="15" customHeight="1">
      <c r="A1909" s="62"/>
      <c r="B1909" s="9"/>
      <c r="C1909" s="25"/>
      <c r="D1909" s="279"/>
      <c r="E1909" s="26"/>
      <c r="F1909" s="8"/>
      <c r="G1909" s="9"/>
      <c r="H1909" s="15"/>
      <c r="I1909" s="16"/>
    </row>
    <row r="1910" spans="1:10" ht="15" customHeight="1">
      <c r="A1910" s="46"/>
      <c r="B1910" s="10"/>
      <c r="C1910" s="44"/>
      <c r="D1910" s="280"/>
      <c r="E1910" s="28"/>
      <c r="F1910" s="11"/>
      <c r="G1910" s="10"/>
      <c r="H1910" s="17"/>
      <c r="I1910" s="18"/>
    </row>
    <row r="1911" spans="1:10" ht="15" customHeight="1">
      <c r="A1911" s="62"/>
      <c r="B1911" s="9"/>
      <c r="C1911" s="25"/>
      <c r="D1911" s="279"/>
      <c r="E1911" s="26"/>
      <c r="F1911" s="36"/>
      <c r="G1911" s="9"/>
      <c r="H1911" s="661"/>
      <c r="I1911" s="662"/>
    </row>
    <row r="1912" spans="1:10" ht="15" customHeight="1">
      <c r="A1912" s="46"/>
      <c r="B1912" s="10"/>
      <c r="C1912" s="44"/>
      <c r="D1912" s="280"/>
      <c r="E1912" s="28"/>
      <c r="F1912" s="10"/>
      <c r="G1912" s="10"/>
      <c r="H1912" s="659"/>
      <c r="I1912" s="660"/>
    </row>
    <row r="1913" spans="1:10" ht="15" customHeight="1">
      <c r="A1913" s="62"/>
      <c r="B1913" s="9"/>
      <c r="C1913" s="25"/>
      <c r="D1913" s="279"/>
      <c r="E1913" s="26"/>
      <c r="F1913" s="8"/>
      <c r="G1913" s="9"/>
      <c r="H1913" s="657"/>
      <c r="I1913" s="658"/>
    </row>
    <row r="1914" spans="1:10" ht="15" customHeight="1">
      <c r="A1914" s="46"/>
      <c r="B1914" s="10"/>
      <c r="C1914" s="44"/>
      <c r="D1914" s="280"/>
      <c r="E1914" s="28"/>
      <c r="F1914" s="11"/>
      <c r="G1914" s="10"/>
      <c r="H1914" s="659"/>
      <c r="I1914" s="660"/>
    </row>
    <row r="1915" spans="1:10" ht="15" customHeight="1">
      <c r="A1915" s="62"/>
      <c r="B1915" s="9"/>
      <c r="C1915" s="25"/>
      <c r="D1915" s="279"/>
      <c r="E1915" s="26"/>
      <c r="F1915" s="8"/>
      <c r="G1915" s="9"/>
      <c r="H1915" s="657"/>
      <c r="I1915" s="658"/>
    </row>
    <row r="1916" spans="1:10" ht="15" customHeight="1">
      <c r="A1916" s="68"/>
      <c r="B1916" s="14"/>
      <c r="C1916" s="69"/>
      <c r="D1916" s="281"/>
      <c r="E1916" s="35"/>
      <c r="F1916" s="113"/>
      <c r="G1916" s="14"/>
      <c r="H1916" s="663"/>
      <c r="I1916" s="664"/>
    </row>
    <row r="1917" spans="1:10" ht="30" customHeight="1">
      <c r="A1917" s="54" t="s">
        <v>0</v>
      </c>
      <c r="B1917" s="55" t="s">
        <v>1</v>
      </c>
      <c r="C1917" s="55" t="s">
        <v>2</v>
      </c>
      <c r="D1917" s="276" t="s">
        <v>3</v>
      </c>
      <c r="E1917" s="55" t="s">
        <v>4</v>
      </c>
      <c r="F1917" s="55" t="s">
        <v>5</v>
      </c>
      <c r="G1917" s="55" t="s">
        <v>6</v>
      </c>
      <c r="H1917" s="665" t="s">
        <v>14</v>
      </c>
      <c r="I1917" s="666"/>
      <c r="J1917" s="7"/>
    </row>
    <row r="1918" spans="1:10" ht="15" customHeight="1">
      <c r="A1918" s="62"/>
      <c r="B1918" s="9"/>
      <c r="C1918" s="25"/>
      <c r="D1918" s="279"/>
      <c r="E1918" s="26"/>
      <c r="F1918" s="8"/>
      <c r="G1918" s="9"/>
      <c r="H1918" s="657"/>
      <c r="I1918" s="658"/>
    </row>
    <row r="1919" spans="1:10" ht="15" customHeight="1">
      <c r="A1919" s="46"/>
      <c r="B1919" s="10"/>
      <c r="C1919" s="44"/>
      <c r="D1919" s="280"/>
      <c r="E1919" s="28"/>
      <c r="F1919" s="11"/>
      <c r="G1919" s="10"/>
      <c r="H1919" s="659"/>
      <c r="I1919" s="660"/>
    </row>
    <row r="1920" spans="1:10" ht="15" customHeight="1">
      <c r="A1920" s="62"/>
      <c r="B1920" s="9"/>
      <c r="C1920" s="25"/>
      <c r="D1920" s="279"/>
      <c r="E1920" s="26"/>
      <c r="F1920" s="8"/>
      <c r="G1920" s="9"/>
      <c r="H1920" s="657"/>
      <c r="I1920" s="658"/>
    </row>
    <row r="1921" spans="1:10" ht="15" customHeight="1">
      <c r="A1921" s="46"/>
      <c r="B1921" s="10"/>
      <c r="C1921" s="44"/>
      <c r="D1921" s="280"/>
      <c r="E1921" s="28"/>
      <c r="F1921" s="11"/>
      <c r="G1921" s="10"/>
      <c r="H1921" s="659"/>
      <c r="I1921" s="660"/>
    </row>
    <row r="1922" spans="1:10" ht="15" customHeight="1">
      <c r="A1922" s="45"/>
      <c r="B1922" s="24"/>
      <c r="C1922" s="31"/>
      <c r="D1922" s="278"/>
      <c r="E1922" s="32"/>
      <c r="F1922" s="89"/>
      <c r="G1922" s="24"/>
      <c r="H1922" s="669"/>
      <c r="I1922" s="670"/>
    </row>
    <row r="1923" spans="1:10" ht="15" customHeight="1">
      <c r="A1923" s="46"/>
      <c r="B1923" s="10"/>
      <c r="C1923" s="44"/>
      <c r="D1923" s="280"/>
      <c r="E1923" s="28"/>
      <c r="F1923" s="11"/>
      <c r="G1923" s="10"/>
      <c r="H1923" s="659"/>
      <c r="I1923" s="660"/>
    </row>
    <row r="1924" spans="1:10" ht="15" customHeight="1">
      <c r="A1924" s="62"/>
      <c r="B1924" s="9"/>
      <c r="C1924" s="31"/>
      <c r="D1924" s="279"/>
      <c r="E1924" s="26"/>
      <c r="F1924" s="8"/>
      <c r="G1924" s="9"/>
      <c r="H1924" s="657"/>
      <c r="I1924" s="658"/>
    </row>
    <row r="1925" spans="1:10" ht="15" customHeight="1">
      <c r="A1925" s="46"/>
      <c r="B1925" s="10"/>
      <c r="C1925" s="44"/>
      <c r="D1925" s="280"/>
      <c r="E1925" s="28"/>
      <c r="F1925" s="11"/>
      <c r="G1925" s="10"/>
      <c r="H1925" s="659"/>
      <c r="I1925" s="660"/>
    </row>
    <row r="1926" spans="1:10" ht="15" customHeight="1">
      <c r="A1926" s="45"/>
      <c r="B1926" s="9"/>
      <c r="C1926" s="31"/>
      <c r="D1926" s="279"/>
      <c r="E1926" s="26"/>
      <c r="F1926" s="8"/>
      <c r="G1926" s="9"/>
      <c r="H1926" s="657"/>
      <c r="I1926" s="658"/>
    </row>
    <row r="1927" spans="1:10" ht="15" customHeight="1">
      <c r="A1927" s="60"/>
      <c r="B1927" s="10"/>
      <c r="C1927" s="44"/>
      <c r="D1927" s="280"/>
      <c r="E1927" s="28"/>
      <c r="F1927" s="11"/>
      <c r="G1927" s="10"/>
      <c r="H1927" s="659"/>
      <c r="I1927" s="660"/>
    </row>
    <row r="1928" spans="1:10" ht="15" customHeight="1">
      <c r="A1928" s="62"/>
      <c r="B1928" s="9"/>
      <c r="C1928" s="31"/>
      <c r="D1928" s="279"/>
      <c r="E1928" s="26"/>
      <c r="F1928" s="8"/>
      <c r="G1928" s="9"/>
      <c r="H1928" s="657"/>
      <c r="I1928" s="658"/>
    </row>
    <row r="1929" spans="1:10" ht="15" customHeight="1">
      <c r="A1929" s="46"/>
      <c r="B1929" s="10"/>
      <c r="C1929" s="44"/>
      <c r="D1929" s="280"/>
      <c r="E1929" s="28"/>
      <c r="F1929" s="11"/>
      <c r="G1929" s="10"/>
      <c r="H1929" s="659"/>
      <c r="I1929" s="660"/>
    </row>
    <row r="1930" spans="1:10" ht="15" customHeight="1">
      <c r="A1930" s="62"/>
      <c r="B1930" s="9"/>
      <c r="C1930" s="25"/>
      <c r="D1930" s="279"/>
      <c r="E1930" s="26"/>
      <c r="F1930" s="8"/>
      <c r="G1930" s="9"/>
      <c r="H1930" s="657"/>
      <c r="I1930" s="658"/>
    </row>
    <row r="1931" spans="1:10" ht="15" customHeight="1">
      <c r="A1931" s="46"/>
      <c r="B1931" s="24"/>
      <c r="C1931" s="44"/>
      <c r="D1931" s="278"/>
      <c r="E1931" s="32"/>
      <c r="F1931" s="51"/>
      <c r="G1931" s="24"/>
      <c r="H1931" s="667"/>
      <c r="I1931" s="668"/>
      <c r="J1931" s="6"/>
    </row>
    <row r="1932" spans="1:10" ht="15" customHeight="1">
      <c r="A1932" s="45"/>
      <c r="B1932" s="9"/>
      <c r="C1932" s="25"/>
      <c r="D1932" s="279"/>
      <c r="E1932" s="26"/>
      <c r="F1932" s="8"/>
      <c r="G1932" s="9"/>
      <c r="H1932" s="15"/>
      <c r="I1932" s="16"/>
    </row>
    <row r="1933" spans="1:10" ht="15" customHeight="1">
      <c r="A1933" s="46"/>
      <c r="B1933" s="10"/>
      <c r="C1933" s="44"/>
      <c r="D1933" s="280"/>
      <c r="E1933" s="28"/>
      <c r="F1933" s="11"/>
      <c r="G1933" s="10"/>
      <c r="H1933" s="17"/>
      <c r="I1933" s="18"/>
      <c r="J1933" s="6"/>
    </row>
    <row r="1934" spans="1:10" ht="15" customHeight="1">
      <c r="A1934" s="62"/>
      <c r="B1934" s="9"/>
      <c r="C1934" s="25"/>
      <c r="D1934" s="279"/>
      <c r="E1934" s="26"/>
      <c r="F1934" s="8"/>
      <c r="G1934" s="9"/>
      <c r="H1934" s="15"/>
      <c r="I1934" s="16"/>
    </row>
    <row r="1935" spans="1:10" ht="15" customHeight="1">
      <c r="A1935" s="46"/>
      <c r="B1935" s="10"/>
      <c r="C1935" s="44"/>
      <c r="D1935" s="280"/>
      <c r="E1935" s="28"/>
      <c r="F1935" s="11"/>
      <c r="G1935" s="10"/>
      <c r="H1935" s="17"/>
      <c r="I1935" s="18"/>
      <c r="J1935" s="6"/>
    </row>
    <row r="1936" spans="1:10" ht="15" customHeight="1">
      <c r="A1936" s="62"/>
      <c r="B1936" s="9"/>
      <c r="C1936" s="25"/>
      <c r="D1936" s="279"/>
      <c r="E1936" s="26"/>
      <c r="F1936" s="8"/>
      <c r="G1936" s="9"/>
      <c r="H1936" s="15"/>
      <c r="I1936" s="16"/>
    </row>
    <row r="1937" spans="1:10" ht="15" customHeight="1">
      <c r="A1937" s="46"/>
      <c r="B1937" s="10"/>
      <c r="C1937" s="44"/>
      <c r="D1937" s="280"/>
      <c r="E1937" s="28"/>
      <c r="F1937" s="11"/>
      <c r="G1937" s="10"/>
      <c r="H1937" s="17"/>
      <c r="I1937" s="18"/>
    </row>
    <row r="1938" spans="1:10" ht="15" customHeight="1">
      <c r="A1938" s="62"/>
      <c r="B1938" s="9"/>
      <c r="C1938" s="25"/>
      <c r="D1938" s="279"/>
      <c r="E1938" s="26"/>
      <c r="F1938" s="8"/>
      <c r="G1938" s="9"/>
      <c r="H1938" s="15"/>
      <c r="I1938" s="16"/>
    </row>
    <row r="1939" spans="1:10" ht="15" customHeight="1">
      <c r="A1939" s="46"/>
      <c r="B1939" s="10"/>
      <c r="C1939" s="44"/>
      <c r="D1939" s="280"/>
      <c r="E1939" s="28"/>
      <c r="F1939" s="11"/>
      <c r="G1939" s="10"/>
      <c r="H1939" s="17"/>
      <c r="I1939" s="18"/>
    </row>
    <row r="1940" spans="1:10" ht="15" customHeight="1">
      <c r="A1940" s="62"/>
      <c r="B1940" s="9"/>
      <c r="C1940" s="25"/>
      <c r="D1940" s="279"/>
      <c r="E1940" s="26"/>
      <c r="F1940" s="8"/>
      <c r="G1940" s="9"/>
      <c r="H1940" s="657"/>
      <c r="I1940" s="658"/>
    </row>
    <row r="1941" spans="1:10" ht="15" customHeight="1">
      <c r="A1941" s="46"/>
      <c r="B1941" s="10"/>
      <c r="C1941" s="44"/>
      <c r="D1941" s="280"/>
      <c r="E1941" s="28"/>
      <c r="F1941" s="11"/>
      <c r="G1941" s="10"/>
      <c r="H1941" s="659"/>
      <c r="I1941" s="660"/>
    </row>
    <row r="1942" spans="1:10" ht="15" customHeight="1">
      <c r="A1942" s="62"/>
      <c r="B1942" s="9"/>
      <c r="C1942" s="25"/>
      <c r="D1942" s="279"/>
      <c r="E1942" s="26"/>
      <c r="F1942" s="8"/>
      <c r="G1942" s="9"/>
      <c r="H1942" s="657"/>
      <c r="I1942" s="658"/>
    </row>
    <row r="1943" spans="1:10" ht="15" customHeight="1">
      <c r="A1943" s="46"/>
      <c r="B1943" s="10"/>
      <c r="C1943" s="44"/>
      <c r="D1943" s="280"/>
      <c r="E1943" s="28"/>
      <c r="F1943" s="11"/>
      <c r="G1943" s="10"/>
      <c r="H1943" s="659"/>
      <c r="I1943" s="660"/>
    </row>
    <row r="1944" spans="1:10" ht="15" customHeight="1">
      <c r="A1944" s="62"/>
      <c r="B1944" s="9"/>
      <c r="C1944" s="25"/>
      <c r="D1944" s="279"/>
      <c r="E1944" s="26"/>
      <c r="F1944" s="8"/>
      <c r="G1944" s="9"/>
      <c r="H1944" s="657"/>
      <c r="I1944" s="658"/>
    </row>
    <row r="1945" spans="1:10" ht="15" customHeight="1">
      <c r="A1945" s="46"/>
      <c r="B1945" s="10"/>
      <c r="C1945" s="44"/>
      <c r="D1945" s="280"/>
      <c r="E1945" s="28"/>
      <c r="F1945" s="11"/>
      <c r="G1945" s="10"/>
      <c r="H1945" s="659"/>
      <c r="I1945" s="660"/>
    </row>
    <row r="1946" spans="1:10" ht="15" customHeight="1">
      <c r="A1946" s="62"/>
      <c r="B1946" s="9"/>
      <c r="C1946" s="25"/>
      <c r="D1946" s="279"/>
      <c r="E1946" s="26"/>
      <c r="F1946" s="36"/>
      <c r="G1946" s="9"/>
      <c r="H1946" s="661"/>
      <c r="I1946" s="662"/>
    </row>
    <row r="1947" spans="1:10" ht="15" customHeight="1">
      <c r="A1947" s="46"/>
      <c r="B1947" s="10"/>
      <c r="C1947" s="44"/>
      <c r="D1947" s="280"/>
      <c r="E1947" s="28"/>
      <c r="F1947" s="10"/>
      <c r="G1947" s="10"/>
      <c r="H1947" s="659"/>
      <c r="I1947" s="660"/>
    </row>
    <row r="1948" spans="1:10" ht="15" customHeight="1">
      <c r="A1948" s="62"/>
      <c r="B1948" s="9"/>
      <c r="C1948" s="25"/>
      <c r="D1948" s="279"/>
      <c r="E1948" s="26"/>
      <c r="F1948" s="8"/>
      <c r="G1948" s="9"/>
      <c r="H1948" s="657"/>
      <c r="I1948" s="658"/>
    </row>
    <row r="1949" spans="1:10" ht="15" customHeight="1">
      <c r="A1949" s="68"/>
      <c r="B1949" s="14"/>
      <c r="C1949" s="69"/>
      <c r="D1949" s="281"/>
      <c r="E1949" s="35"/>
      <c r="F1949" s="113"/>
      <c r="G1949" s="14"/>
      <c r="H1949" s="663"/>
      <c r="I1949" s="664"/>
    </row>
    <row r="1950" spans="1:10" ht="30" customHeight="1">
      <c r="A1950" s="54" t="s">
        <v>0</v>
      </c>
      <c r="B1950" s="55" t="s">
        <v>1</v>
      </c>
      <c r="C1950" s="55" t="s">
        <v>2</v>
      </c>
      <c r="D1950" s="276" t="s">
        <v>3</v>
      </c>
      <c r="E1950" s="55" t="s">
        <v>4</v>
      </c>
      <c r="F1950" s="55" t="s">
        <v>5</v>
      </c>
      <c r="G1950" s="55" t="s">
        <v>6</v>
      </c>
      <c r="H1950" s="665" t="s">
        <v>14</v>
      </c>
      <c r="I1950" s="666"/>
      <c r="J1950" s="7"/>
    </row>
    <row r="1951" spans="1:10" ht="15" customHeight="1">
      <c r="A1951" s="62"/>
      <c r="B1951" s="9"/>
      <c r="C1951" s="25"/>
      <c r="D1951" s="279"/>
      <c r="E1951" s="26"/>
      <c r="F1951" s="8"/>
      <c r="G1951" s="9"/>
      <c r="H1951" s="657"/>
      <c r="I1951" s="658"/>
    </row>
    <row r="1952" spans="1:10" ht="15" customHeight="1">
      <c r="A1952" s="46"/>
      <c r="B1952" s="10"/>
      <c r="C1952" s="44"/>
      <c r="D1952" s="280"/>
      <c r="E1952" s="28"/>
      <c r="F1952" s="11"/>
      <c r="G1952" s="10"/>
      <c r="H1952" s="659"/>
      <c r="I1952" s="660"/>
    </row>
    <row r="1953" spans="1:10" ht="15" customHeight="1">
      <c r="A1953" s="62"/>
      <c r="B1953" s="9"/>
      <c r="C1953" s="25"/>
      <c r="D1953" s="279"/>
      <c r="E1953" s="26"/>
      <c r="F1953" s="8"/>
      <c r="G1953" s="9"/>
      <c r="H1953" s="657"/>
      <c r="I1953" s="658"/>
    </row>
    <row r="1954" spans="1:10" ht="15" customHeight="1">
      <c r="A1954" s="46"/>
      <c r="B1954" s="10"/>
      <c r="C1954" s="44"/>
      <c r="D1954" s="280"/>
      <c r="E1954" s="28"/>
      <c r="F1954" s="11"/>
      <c r="G1954" s="10"/>
      <c r="H1954" s="659"/>
      <c r="I1954" s="660"/>
    </row>
    <row r="1955" spans="1:10" ht="15" customHeight="1">
      <c r="A1955" s="45"/>
      <c r="B1955" s="9"/>
      <c r="C1955" s="25"/>
      <c r="D1955" s="279"/>
      <c r="E1955" s="26"/>
      <c r="F1955" s="8"/>
      <c r="G1955" s="9"/>
      <c r="H1955" s="657"/>
      <c r="I1955" s="658"/>
    </row>
    <row r="1956" spans="1:10" ht="15" customHeight="1">
      <c r="A1956" s="46"/>
      <c r="B1956" s="10"/>
      <c r="C1956" s="44"/>
      <c r="D1956" s="280"/>
      <c r="E1956" s="28"/>
      <c r="F1956" s="11"/>
      <c r="G1956" s="10"/>
      <c r="H1956" s="659"/>
      <c r="I1956" s="660"/>
    </row>
    <row r="1957" spans="1:10" ht="15" customHeight="1">
      <c r="A1957" s="62"/>
      <c r="B1957" s="9"/>
      <c r="C1957" s="25"/>
      <c r="D1957" s="279"/>
      <c r="E1957" s="26"/>
      <c r="F1957" s="8"/>
      <c r="G1957" s="9"/>
      <c r="H1957" s="657"/>
      <c r="I1957" s="658"/>
    </row>
    <row r="1958" spans="1:10" ht="15" customHeight="1">
      <c r="A1958" s="46"/>
      <c r="B1958" s="10"/>
      <c r="C1958" s="44"/>
      <c r="D1958" s="280"/>
      <c r="E1958" s="28"/>
      <c r="F1958" s="11"/>
      <c r="G1958" s="10"/>
      <c r="H1958" s="659"/>
      <c r="I1958" s="660"/>
    </row>
    <row r="1959" spans="1:10" ht="15" customHeight="1">
      <c r="A1959" s="45"/>
      <c r="B1959" s="9"/>
      <c r="C1959" s="25"/>
      <c r="D1959" s="279"/>
      <c r="E1959" s="26"/>
      <c r="F1959" s="36"/>
      <c r="G1959" s="9"/>
      <c r="H1959" s="661"/>
      <c r="I1959" s="662"/>
    </row>
    <row r="1960" spans="1:10" ht="15" customHeight="1">
      <c r="A1960" s="60"/>
      <c r="B1960" s="10"/>
      <c r="C1960" s="44"/>
      <c r="D1960" s="280"/>
      <c r="E1960" s="28"/>
      <c r="F1960" s="10"/>
      <c r="G1960" s="10"/>
      <c r="H1960" s="659"/>
      <c r="I1960" s="660"/>
    </row>
    <row r="1961" spans="1:10" ht="15" customHeight="1">
      <c r="A1961" s="62"/>
      <c r="B1961" s="9"/>
      <c r="C1961" s="25"/>
      <c r="D1961" s="279"/>
      <c r="E1961" s="26"/>
      <c r="F1961" s="36"/>
      <c r="G1961" s="9"/>
      <c r="H1961" s="661"/>
      <c r="I1961" s="662"/>
    </row>
    <row r="1962" spans="1:10" ht="15" customHeight="1">
      <c r="A1962" s="46"/>
      <c r="B1962" s="10"/>
      <c r="C1962" s="44"/>
      <c r="D1962" s="280"/>
      <c r="E1962" s="28"/>
      <c r="F1962" s="11"/>
      <c r="G1962" s="10"/>
      <c r="H1962" s="659"/>
      <c r="I1962" s="660"/>
    </row>
    <row r="1963" spans="1:10" ht="15" customHeight="1">
      <c r="A1963" s="62"/>
      <c r="B1963" s="9"/>
      <c r="C1963" s="25"/>
      <c r="D1963" s="279"/>
      <c r="E1963" s="26"/>
      <c r="F1963" s="8"/>
      <c r="G1963" s="9"/>
      <c r="H1963" s="657"/>
      <c r="I1963" s="658"/>
    </row>
    <row r="1964" spans="1:10" ht="15" customHeight="1">
      <c r="A1964" s="46"/>
      <c r="B1964" s="10"/>
      <c r="C1964" s="44"/>
      <c r="D1964" s="280"/>
      <c r="E1964" s="28"/>
      <c r="F1964" s="10"/>
      <c r="G1964" s="10"/>
      <c r="H1964" s="659"/>
      <c r="I1964" s="660"/>
      <c r="J1964" s="6"/>
    </row>
    <row r="1965" spans="1:10" ht="15" customHeight="1">
      <c r="A1965" s="45"/>
      <c r="B1965" s="9"/>
      <c r="C1965" s="25"/>
      <c r="D1965" s="279"/>
      <c r="E1965" s="26"/>
      <c r="F1965" s="8"/>
      <c r="G1965" s="9"/>
      <c r="H1965" s="657"/>
      <c r="I1965" s="658"/>
    </row>
    <row r="1966" spans="1:10" ht="15" customHeight="1">
      <c r="A1966" s="46"/>
      <c r="B1966" s="10"/>
      <c r="C1966" s="44"/>
      <c r="D1966" s="280"/>
      <c r="E1966" s="28"/>
      <c r="F1966" s="11"/>
      <c r="G1966" s="10"/>
      <c r="H1966" s="659"/>
      <c r="I1966" s="660"/>
      <c r="J1966" s="6"/>
    </row>
    <row r="1967" spans="1:10" ht="15" customHeight="1">
      <c r="A1967" s="62"/>
      <c r="B1967" s="9"/>
      <c r="C1967" s="25"/>
      <c r="D1967" s="279"/>
      <c r="E1967" s="26"/>
      <c r="F1967" s="8"/>
      <c r="G1967" s="9"/>
      <c r="H1967" s="657"/>
      <c r="I1967" s="658"/>
    </row>
    <row r="1968" spans="1:10" ht="15" customHeight="1">
      <c r="A1968" s="46"/>
      <c r="B1968" s="10"/>
      <c r="C1968" s="44"/>
      <c r="D1968" s="280"/>
      <c r="E1968" s="28"/>
      <c r="F1968" s="11"/>
      <c r="G1968" s="10"/>
      <c r="H1968" s="659"/>
      <c r="I1968" s="660"/>
      <c r="J1968" s="6"/>
    </row>
    <row r="1969" spans="1:9" ht="15" customHeight="1">
      <c r="A1969" s="62"/>
      <c r="B1969" s="9"/>
      <c r="C1969" s="25"/>
      <c r="D1969" s="279"/>
      <c r="E1969" s="26"/>
      <c r="F1969" s="8"/>
      <c r="G1969" s="9"/>
      <c r="H1969" s="657"/>
      <c r="I1969" s="658"/>
    </row>
    <row r="1970" spans="1:9" ht="15" customHeight="1">
      <c r="A1970" s="46"/>
      <c r="B1970" s="10"/>
      <c r="C1970" s="44"/>
      <c r="D1970" s="280"/>
      <c r="E1970" s="28"/>
      <c r="F1970" s="11"/>
      <c r="G1970" s="10"/>
      <c r="H1970" s="659"/>
      <c r="I1970" s="660"/>
    </row>
    <row r="1971" spans="1:9" ht="15" customHeight="1">
      <c r="A1971" s="62"/>
      <c r="B1971" s="9"/>
      <c r="C1971" s="25"/>
      <c r="D1971" s="279"/>
      <c r="E1971" s="26"/>
      <c r="F1971" s="8"/>
      <c r="G1971" s="9"/>
      <c r="H1971" s="657"/>
      <c r="I1971" s="658"/>
    </row>
    <row r="1972" spans="1:9" ht="15" customHeight="1">
      <c r="A1972" s="46"/>
      <c r="B1972" s="10"/>
      <c r="C1972" s="44"/>
      <c r="D1972" s="280"/>
      <c r="E1972" s="28"/>
      <c r="F1972" s="11"/>
      <c r="G1972" s="10"/>
      <c r="H1972" s="659"/>
      <c r="I1972" s="660"/>
    </row>
    <row r="1973" spans="1:9" ht="15" customHeight="1">
      <c r="A1973" s="62"/>
      <c r="B1973" s="9"/>
      <c r="C1973" s="25"/>
      <c r="D1973" s="279"/>
      <c r="E1973" s="26"/>
      <c r="F1973" s="8"/>
      <c r="G1973" s="9"/>
      <c r="H1973" s="657"/>
      <c r="I1973" s="658"/>
    </row>
    <row r="1974" spans="1:9" ht="15" customHeight="1">
      <c r="A1974" s="46"/>
      <c r="B1974" s="10"/>
      <c r="C1974" s="44"/>
      <c r="D1974" s="280"/>
      <c r="E1974" s="28"/>
      <c r="F1974" s="11"/>
      <c r="G1974" s="10"/>
      <c r="H1974" s="659"/>
      <c r="I1974" s="660"/>
    </row>
    <row r="1975" spans="1:9" ht="15" customHeight="1">
      <c r="A1975" s="62"/>
      <c r="B1975" s="9"/>
      <c r="C1975" s="25"/>
      <c r="D1975" s="279"/>
      <c r="E1975" s="26"/>
      <c r="F1975" s="8"/>
      <c r="G1975" s="9"/>
      <c r="H1975" s="657"/>
      <c r="I1975" s="658"/>
    </row>
    <row r="1976" spans="1:9" ht="15" customHeight="1">
      <c r="A1976" s="46"/>
      <c r="B1976" s="10"/>
      <c r="C1976" s="44"/>
      <c r="D1976" s="280"/>
      <c r="E1976" s="28"/>
      <c r="F1976" s="11"/>
      <c r="G1976" s="10"/>
      <c r="H1976" s="659"/>
      <c r="I1976" s="660"/>
    </row>
    <row r="1977" spans="1:9" ht="15" customHeight="1">
      <c r="A1977" s="62"/>
      <c r="B1977" s="9"/>
      <c r="C1977" s="25"/>
      <c r="D1977" s="279"/>
      <c r="E1977" s="26"/>
      <c r="F1977" s="8"/>
      <c r="G1977" s="9"/>
      <c r="H1977" s="657"/>
      <c r="I1977" s="658"/>
    </row>
    <row r="1978" spans="1:9" ht="15" customHeight="1">
      <c r="A1978" s="46"/>
      <c r="B1978" s="10"/>
      <c r="C1978" s="44"/>
      <c r="D1978" s="280"/>
      <c r="E1978" s="28"/>
      <c r="F1978" s="11"/>
      <c r="G1978" s="10"/>
      <c r="H1978" s="659"/>
      <c r="I1978" s="660"/>
    </row>
    <row r="1979" spans="1:9" ht="15" customHeight="1">
      <c r="A1979" s="62"/>
      <c r="B1979" s="9"/>
      <c r="C1979" s="25"/>
      <c r="D1979" s="279"/>
      <c r="E1979" s="21"/>
      <c r="F1979" s="66"/>
      <c r="G1979" s="67"/>
      <c r="H1979" s="661"/>
      <c r="I1979" s="662"/>
    </row>
    <row r="1980" spans="1:9" ht="15" customHeight="1">
      <c r="A1980" s="46"/>
      <c r="B1980" s="28"/>
      <c r="C1980" s="44"/>
      <c r="D1980" s="280"/>
      <c r="E1980" s="17"/>
      <c r="F1980" s="10"/>
      <c r="G1980" s="76"/>
      <c r="H1980" s="659"/>
      <c r="I1980" s="660"/>
    </row>
    <row r="1981" spans="1:9" ht="15" customHeight="1">
      <c r="A1981" s="62"/>
      <c r="B1981" s="9"/>
      <c r="C1981" s="25"/>
      <c r="D1981" s="279"/>
      <c r="E1981" s="21"/>
      <c r="F1981" s="66"/>
      <c r="G1981" s="67"/>
      <c r="H1981" s="661"/>
      <c r="I1981" s="662"/>
    </row>
    <row r="1982" spans="1:9" ht="15" customHeight="1">
      <c r="A1982" s="68"/>
      <c r="B1982" s="35"/>
      <c r="C1982" s="69"/>
      <c r="D1982" s="281"/>
      <c r="E1982" s="19"/>
      <c r="F1982" s="14"/>
      <c r="G1982" s="70"/>
      <c r="H1982" s="663"/>
      <c r="I1982" s="664"/>
    </row>
  </sheetData>
  <mergeCells count="1782">
    <mergeCell ref="H1:I1"/>
    <mergeCell ref="H13:I13"/>
    <mergeCell ref="H14:I14"/>
    <mergeCell ref="H15:I15"/>
    <mergeCell ref="H16:I16"/>
    <mergeCell ref="H17:I17"/>
    <mergeCell ref="H18:I18"/>
    <mergeCell ref="H7:I7"/>
    <mergeCell ref="H8:I8"/>
    <mergeCell ref="H9:I9"/>
    <mergeCell ref="H10:I10"/>
    <mergeCell ref="H11:I11"/>
    <mergeCell ref="H12:I12"/>
    <mergeCell ref="H2:I2"/>
    <mergeCell ref="H3:I3"/>
    <mergeCell ref="H4:I4"/>
    <mergeCell ref="H5:I5"/>
    <mergeCell ref="H6:I6"/>
    <mergeCell ref="H31:I31"/>
    <mergeCell ref="H32:I32"/>
    <mergeCell ref="H33:I33"/>
    <mergeCell ref="H34:I34"/>
    <mergeCell ref="H35:I35"/>
    <mergeCell ref="H36:I36"/>
    <mergeCell ref="H25:I25"/>
    <mergeCell ref="H26:I26"/>
    <mergeCell ref="H27:I27"/>
    <mergeCell ref="H28:I28"/>
    <mergeCell ref="H29:I29"/>
    <mergeCell ref="H30:I30"/>
    <mergeCell ref="H19:I19"/>
    <mergeCell ref="H20:I20"/>
    <mergeCell ref="H21:I21"/>
    <mergeCell ref="H22:I22"/>
    <mergeCell ref="H23:I23"/>
    <mergeCell ref="H24:I24"/>
    <mergeCell ref="H49:I49"/>
    <mergeCell ref="H50:I50"/>
    <mergeCell ref="H51:I51"/>
    <mergeCell ref="H52:I52"/>
    <mergeCell ref="H53:I53"/>
    <mergeCell ref="H54:I54"/>
    <mergeCell ref="H43:I43"/>
    <mergeCell ref="H44:I44"/>
    <mergeCell ref="H45:I45"/>
    <mergeCell ref="H46:I46"/>
    <mergeCell ref="H47:I47"/>
    <mergeCell ref="H48:I48"/>
    <mergeCell ref="H37:I37"/>
    <mergeCell ref="H38:I38"/>
    <mergeCell ref="H39:I39"/>
    <mergeCell ref="H40:I40"/>
    <mergeCell ref="H41:I41"/>
    <mergeCell ref="H42:I42"/>
    <mergeCell ref="H67:I67"/>
    <mergeCell ref="H68:I68"/>
    <mergeCell ref="H69:I69"/>
    <mergeCell ref="H70:I70"/>
    <mergeCell ref="H71:I71"/>
    <mergeCell ref="H72:I72"/>
    <mergeCell ref="H61:I61"/>
    <mergeCell ref="H62:I62"/>
    <mergeCell ref="H63:I63"/>
    <mergeCell ref="H64:I64"/>
    <mergeCell ref="H65:I65"/>
    <mergeCell ref="H66:I66"/>
    <mergeCell ref="H55:I55"/>
    <mergeCell ref="H56:I56"/>
    <mergeCell ref="H57:I57"/>
    <mergeCell ref="H58:I58"/>
    <mergeCell ref="H59:I59"/>
    <mergeCell ref="H60:I60"/>
    <mergeCell ref="H85:I85"/>
    <mergeCell ref="H86:I86"/>
    <mergeCell ref="H87:I87"/>
    <mergeCell ref="H88:I88"/>
    <mergeCell ref="H89:I89"/>
    <mergeCell ref="H90:I90"/>
    <mergeCell ref="H79:I79"/>
    <mergeCell ref="H80:I80"/>
    <mergeCell ref="H81:I81"/>
    <mergeCell ref="H82:I82"/>
    <mergeCell ref="H83:I83"/>
    <mergeCell ref="H73:I73"/>
    <mergeCell ref="H74:I74"/>
    <mergeCell ref="H75:I75"/>
    <mergeCell ref="H76:I76"/>
    <mergeCell ref="H77:I77"/>
    <mergeCell ref="H78:I78"/>
    <mergeCell ref="H104:I104"/>
    <mergeCell ref="H105:I105"/>
    <mergeCell ref="H106:I106"/>
    <mergeCell ref="H107:I107"/>
    <mergeCell ref="H108:I108"/>
    <mergeCell ref="H109:I109"/>
    <mergeCell ref="H102:I102"/>
    <mergeCell ref="H103:I103"/>
    <mergeCell ref="H101:I101"/>
    <mergeCell ref="H97:I97"/>
    <mergeCell ref="H98:I98"/>
    <mergeCell ref="H99:I99"/>
    <mergeCell ref="H100:I100"/>
    <mergeCell ref="H91:I91"/>
    <mergeCell ref="H92:I92"/>
    <mergeCell ref="H93:I93"/>
    <mergeCell ref="H94:I94"/>
    <mergeCell ref="H95:I95"/>
    <mergeCell ref="H96:I96"/>
    <mergeCell ref="H122:I122"/>
    <mergeCell ref="H123:I123"/>
    <mergeCell ref="H124:I124"/>
    <mergeCell ref="H125:I125"/>
    <mergeCell ref="H126:I126"/>
    <mergeCell ref="H127:I127"/>
    <mergeCell ref="H116:I116"/>
    <mergeCell ref="H117:I117"/>
    <mergeCell ref="H118:I118"/>
    <mergeCell ref="H119:I119"/>
    <mergeCell ref="H120:I120"/>
    <mergeCell ref="H121:I121"/>
    <mergeCell ref="H110:I110"/>
    <mergeCell ref="H111:I111"/>
    <mergeCell ref="H112:I112"/>
    <mergeCell ref="H113:I113"/>
    <mergeCell ref="H114:I114"/>
    <mergeCell ref="H115:I115"/>
    <mergeCell ref="H142:I142"/>
    <mergeCell ref="H143:I143"/>
    <mergeCell ref="H144:I144"/>
    <mergeCell ref="H145:I145"/>
    <mergeCell ref="H146:I146"/>
    <mergeCell ref="H147:I147"/>
    <mergeCell ref="H136:I136"/>
    <mergeCell ref="H137:I137"/>
    <mergeCell ref="H138:I138"/>
    <mergeCell ref="H139:I139"/>
    <mergeCell ref="H140:I140"/>
    <mergeCell ref="H141:I141"/>
    <mergeCell ref="H128:I128"/>
    <mergeCell ref="H130:I130"/>
    <mergeCell ref="H132:I132"/>
    <mergeCell ref="H133:I133"/>
    <mergeCell ref="H134:I134"/>
    <mergeCell ref="H135:I135"/>
    <mergeCell ref="H160:I160"/>
    <mergeCell ref="H161:I161"/>
    <mergeCell ref="H162:I162"/>
    <mergeCell ref="H163:I163"/>
    <mergeCell ref="H164:I164"/>
    <mergeCell ref="H165:I165"/>
    <mergeCell ref="H154:I154"/>
    <mergeCell ref="H155:I155"/>
    <mergeCell ref="H156:I156"/>
    <mergeCell ref="H157:I157"/>
    <mergeCell ref="H158:I158"/>
    <mergeCell ref="H159:I159"/>
    <mergeCell ref="H148:I148"/>
    <mergeCell ref="H149:I149"/>
    <mergeCell ref="H150:I150"/>
    <mergeCell ref="H151:I151"/>
    <mergeCell ref="H152:I152"/>
    <mergeCell ref="H153:I153"/>
    <mergeCell ref="H183:I183"/>
    <mergeCell ref="H184:I184"/>
    <mergeCell ref="H185:I185"/>
    <mergeCell ref="H186:I186"/>
    <mergeCell ref="H189:I189"/>
    <mergeCell ref="H190:I190"/>
    <mergeCell ref="H174:I174"/>
    <mergeCell ref="H176:I176"/>
    <mergeCell ref="H177:I177"/>
    <mergeCell ref="H178:I178"/>
    <mergeCell ref="H179:I179"/>
    <mergeCell ref="H180:I180"/>
    <mergeCell ref="H166:I166"/>
    <mergeCell ref="H167:I167"/>
    <mergeCell ref="H168:I168"/>
    <mergeCell ref="H169:I169"/>
    <mergeCell ref="H170:I170"/>
    <mergeCell ref="H172:I172"/>
    <mergeCell ref="H203:I203"/>
    <mergeCell ref="H204:I204"/>
    <mergeCell ref="H205:I205"/>
    <mergeCell ref="H206:I206"/>
    <mergeCell ref="H207:I207"/>
    <mergeCell ref="H208:I208"/>
    <mergeCell ref="H197:I197"/>
    <mergeCell ref="H198:I198"/>
    <mergeCell ref="H199:I199"/>
    <mergeCell ref="H200:I200"/>
    <mergeCell ref="H201:I201"/>
    <mergeCell ref="H202:I202"/>
    <mergeCell ref="H191:I191"/>
    <mergeCell ref="H192:I192"/>
    <mergeCell ref="H193:I193"/>
    <mergeCell ref="H194:I194"/>
    <mergeCell ref="H195:I195"/>
    <mergeCell ref="H196:I196"/>
    <mergeCell ref="H228:I228"/>
    <mergeCell ref="H229:I229"/>
    <mergeCell ref="H230:I230"/>
    <mergeCell ref="H231:I231"/>
    <mergeCell ref="H232:I232"/>
    <mergeCell ref="H233:I233"/>
    <mergeCell ref="H222:I222"/>
    <mergeCell ref="H223:I223"/>
    <mergeCell ref="H224:I224"/>
    <mergeCell ref="H225:I225"/>
    <mergeCell ref="H226:I226"/>
    <mergeCell ref="H227:I227"/>
    <mergeCell ref="H209:I209"/>
    <mergeCell ref="H210:I210"/>
    <mergeCell ref="H211:I211"/>
    <mergeCell ref="H212:I212"/>
    <mergeCell ref="H213:I213"/>
    <mergeCell ref="H216:I216"/>
    <mergeCell ref="H268:I268"/>
    <mergeCell ref="H269:I269"/>
    <mergeCell ref="H270:I270"/>
    <mergeCell ref="H271:I271"/>
    <mergeCell ref="H272:I272"/>
    <mergeCell ref="H273:I273"/>
    <mergeCell ref="H262:I262"/>
    <mergeCell ref="H263:I263"/>
    <mergeCell ref="H264:I264"/>
    <mergeCell ref="H265:I265"/>
    <mergeCell ref="H266:I266"/>
    <mergeCell ref="H267:I267"/>
    <mergeCell ref="H234:I234"/>
    <mergeCell ref="H235:I235"/>
    <mergeCell ref="H236:I236"/>
    <mergeCell ref="H237:I237"/>
    <mergeCell ref="H238:I238"/>
    <mergeCell ref="H261:I261"/>
    <mergeCell ref="H286:I286"/>
    <mergeCell ref="H287:I287"/>
    <mergeCell ref="H288:I288"/>
    <mergeCell ref="H289:I289"/>
    <mergeCell ref="H292:I292"/>
    <mergeCell ref="H293:I293"/>
    <mergeCell ref="H280:I280"/>
    <mergeCell ref="H281:I281"/>
    <mergeCell ref="H282:I282"/>
    <mergeCell ref="H283:I283"/>
    <mergeCell ref="H284:I284"/>
    <mergeCell ref="H285:I285"/>
    <mergeCell ref="H274:I274"/>
    <mergeCell ref="H275:I275"/>
    <mergeCell ref="H276:I276"/>
    <mergeCell ref="H277:I277"/>
    <mergeCell ref="H278:I278"/>
    <mergeCell ref="H279:I279"/>
    <mergeCell ref="H306:I306"/>
    <mergeCell ref="H307:I307"/>
    <mergeCell ref="H308:I308"/>
    <mergeCell ref="H309:I309"/>
    <mergeCell ref="H310:I310"/>
    <mergeCell ref="H311:I311"/>
    <mergeCell ref="H300:I300"/>
    <mergeCell ref="H301:I301"/>
    <mergeCell ref="H302:I302"/>
    <mergeCell ref="H303:I303"/>
    <mergeCell ref="H304:I304"/>
    <mergeCell ref="H305:I305"/>
    <mergeCell ref="H294:I294"/>
    <mergeCell ref="H295:I295"/>
    <mergeCell ref="H296:I296"/>
    <mergeCell ref="H297:I297"/>
    <mergeCell ref="H298:I298"/>
    <mergeCell ref="H299:I299"/>
    <mergeCell ref="H324:I324"/>
    <mergeCell ref="H325:I325"/>
    <mergeCell ref="H326:I326"/>
    <mergeCell ref="H327:I327"/>
    <mergeCell ref="H328:I328"/>
    <mergeCell ref="H329:I329"/>
    <mergeCell ref="H318:I318"/>
    <mergeCell ref="H319:I319"/>
    <mergeCell ref="H320:I320"/>
    <mergeCell ref="H321:I321"/>
    <mergeCell ref="H322:I322"/>
    <mergeCell ref="H323:I323"/>
    <mergeCell ref="H312:I312"/>
    <mergeCell ref="H313:I313"/>
    <mergeCell ref="H314:I314"/>
    <mergeCell ref="H315:I315"/>
    <mergeCell ref="H316:I316"/>
    <mergeCell ref="H317:I317"/>
    <mergeCell ref="H342:I342"/>
    <mergeCell ref="H343:I343"/>
    <mergeCell ref="H344:I344"/>
    <mergeCell ref="H345:I345"/>
    <mergeCell ref="H346:I346"/>
    <mergeCell ref="H347:I347"/>
    <mergeCell ref="H336:I336"/>
    <mergeCell ref="H337:I337"/>
    <mergeCell ref="H338:I338"/>
    <mergeCell ref="H339:I339"/>
    <mergeCell ref="H340:I340"/>
    <mergeCell ref="H341:I341"/>
    <mergeCell ref="H330:I330"/>
    <mergeCell ref="H331:I331"/>
    <mergeCell ref="H332:I332"/>
    <mergeCell ref="H333:I333"/>
    <mergeCell ref="H334:I334"/>
    <mergeCell ref="H335:I335"/>
    <mergeCell ref="H360:I360"/>
    <mergeCell ref="H361:I361"/>
    <mergeCell ref="H362:I362"/>
    <mergeCell ref="H363:I363"/>
    <mergeCell ref="H364:I364"/>
    <mergeCell ref="H365:I365"/>
    <mergeCell ref="H354:I354"/>
    <mergeCell ref="H355:I355"/>
    <mergeCell ref="H356:I356"/>
    <mergeCell ref="H357:I357"/>
    <mergeCell ref="H358:I358"/>
    <mergeCell ref="H359:I359"/>
    <mergeCell ref="H348:I348"/>
    <mergeCell ref="H349:I349"/>
    <mergeCell ref="H350:I350"/>
    <mergeCell ref="H351:I351"/>
    <mergeCell ref="H352:I352"/>
    <mergeCell ref="H353:I353"/>
    <mergeCell ref="H378:I378"/>
    <mergeCell ref="H379:I379"/>
    <mergeCell ref="H380:I380"/>
    <mergeCell ref="H381:I381"/>
    <mergeCell ref="H382:I382"/>
    <mergeCell ref="H383:I383"/>
    <mergeCell ref="H372:I372"/>
    <mergeCell ref="H373:I373"/>
    <mergeCell ref="H374:I374"/>
    <mergeCell ref="H375:I375"/>
    <mergeCell ref="H376:I376"/>
    <mergeCell ref="H377:I377"/>
    <mergeCell ref="H366:I366"/>
    <mergeCell ref="H367:I367"/>
    <mergeCell ref="H368:I368"/>
    <mergeCell ref="H369:I369"/>
    <mergeCell ref="H370:I370"/>
    <mergeCell ref="H371:I371"/>
    <mergeCell ref="H396:I396"/>
    <mergeCell ref="H397:I397"/>
    <mergeCell ref="H398:I398"/>
    <mergeCell ref="H399:I399"/>
    <mergeCell ref="H400:I400"/>
    <mergeCell ref="H401:I401"/>
    <mergeCell ref="H390:I390"/>
    <mergeCell ref="H391:I391"/>
    <mergeCell ref="H392:I392"/>
    <mergeCell ref="H393:I393"/>
    <mergeCell ref="H394:I394"/>
    <mergeCell ref="H395:I395"/>
    <mergeCell ref="H384:I384"/>
    <mergeCell ref="H385:I385"/>
    <mergeCell ref="H386:I386"/>
    <mergeCell ref="H387:I387"/>
    <mergeCell ref="H388:I388"/>
    <mergeCell ref="H389:I389"/>
    <mergeCell ref="H414:I414"/>
    <mergeCell ref="H415:I415"/>
    <mergeCell ref="H416:I416"/>
    <mergeCell ref="H417:I417"/>
    <mergeCell ref="H418:I418"/>
    <mergeCell ref="H419:I419"/>
    <mergeCell ref="H408:I408"/>
    <mergeCell ref="H409:I409"/>
    <mergeCell ref="H410:I410"/>
    <mergeCell ref="H411:I411"/>
    <mergeCell ref="H412:I412"/>
    <mergeCell ref="H413:I413"/>
    <mergeCell ref="H402:I402"/>
    <mergeCell ref="H403:I403"/>
    <mergeCell ref="H404:I404"/>
    <mergeCell ref="H405:I405"/>
    <mergeCell ref="H406:I406"/>
    <mergeCell ref="H407:I407"/>
    <mergeCell ref="H432:I432"/>
    <mergeCell ref="H433:I433"/>
    <mergeCell ref="H434:I434"/>
    <mergeCell ref="H435:I435"/>
    <mergeCell ref="H436:I436"/>
    <mergeCell ref="H437:I437"/>
    <mergeCell ref="H426:I426"/>
    <mergeCell ref="H427:I427"/>
    <mergeCell ref="H428:I428"/>
    <mergeCell ref="H429:I429"/>
    <mergeCell ref="H430:I430"/>
    <mergeCell ref="H431:I431"/>
    <mergeCell ref="H420:I420"/>
    <mergeCell ref="H421:I421"/>
    <mergeCell ref="H422:I422"/>
    <mergeCell ref="H423:I423"/>
    <mergeCell ref="H424:I424"/>
    <mergeCell ref="H425:I425"/>
    <mergeCell ref="H450:I450"/>
    <mergeCell ref="H451:I451"/>
    <mergeCell ref="H452:I452"/>
    <mergeCell ref="H453:I453"/>
    <mergeCell ref="H454:I454"/>
    <mergeCell ref="H455:I455"/>
    <mergeCell ref="H444:I444"/>
    <mergeCell ref="H445:I445"/>
    <mergeCell ref="H446:I446"/>
    <mergeCell ref="H447:I447"/>
    <mergeCell ref="H448:I448"/>
    <mergeCell ref="H449:I449"/>
    <mergeCell ref="H438:I438"/>
    <mergeCell ref="H439:I439"/>
    <mergeCell ref="H440:I440"/>
    <mergeCell ref="H441:I441"/>
    <mergeCell ref="H442:I442"/>
    <mergeCell ref="H443:I443"/>
    <mergeCell ref="H468:I468"/>
    <mergeCell ref="H469:I469"/>
    <mergeCell ref="H470:I470"/>
    <mergeCell ref="H471:I471"/>
    <mergeCell ref="H472:I472"/>
    <mergeCell ref="H473:I473"/>
    <mergeCell ref="H462:I462"/>
    <mergeCell ref="H463:I463"/>
    <mergeCell ref="H464:I464"/>
    <mergeCell ref="H465:I465"/>
    <mergeCell ref="H466:I466"/>
    <mergeCell ref="H467:I467"/>
    <mergeCell ref="H456:I456"/>
    <mergeCell ref="H457:I457"/>
    <mergeCell ref="H458:I458"/>
    <mergeCell ref="H459:I459"/>
    <mergeCell ref="H460:I460"/>
    <mergeCell ref="H461:I461"/>
    <mergeCell ref="H486:I486"/>
    <mergeCell ref="H487:I487"/>
    <mergeCell ref="H488:I488"/>
    <mergeCell ref="H489:I489"/>
    <mergeCell ref="H490:I490"/>
    <mergeCell ref="H491:I491"/>
    <mergeCell ref="H480:I480"/>
    <mergeCell ref="H481:I481"/>
    <mergeCell ref="H482:I482"/>
    <mergeCell ref="H483:I483"/>
    <mergeCell ref="H484:I484"/>
    <mergeCell ref="H485:I485"/>
    <mergeCell ref="H474:I474"/>
    <mergeCell ref="H475:I475"/>
    <mergeCell ref="H476:I476"/>
    <mergeCell ref="H477:I477"/>
    <mergeCell ref="H478:I478"/>
    <mergeCell ref="H479:I479"/>
    <mergeCell ref="H523:I523"/>
    <mergeCell ref="H524:I524"/>
    <mergeCell ref="H525:I525"/>
    <mergeCell ref="H526:I526"/>
    <mergeCell ref="H527:I527"/>
    <mergeCell ref="H528:I528"/>
    <mergeCell ref="H498:I498"/>
    <mergeCell ref="H499:I499"/>
    <mergeCell ref="H500:I500"/>
    <mergeCell ref="H505:I505"/>
    <mergeCell ref="H507:I507"/>
    <mergeCell ref="H509:I509"/>
    <mergeCell ref="H492:I492"/>
    <mergeCell ref="H493:I493"/>
    <mergeCell ref="H494:I494"/>
    <mergeCell ref="H495:I495"/>
    <mergeCell ref="H496:I496"/>
    <mergeCell ref="H497:I497"/>
    <mergeCell ref="H541:I541"/>
    <mergeCell ref="H542:I542"/>
    <mergeCell ref="H543:I543"/>
    <mergeCell ref="H544:I544"/>
    <mergeCell ref="H545:I545"/>
    <mergeCell ref="H546:I546"/>
    <mergeCell ref="H535:I535"/>
    <mergeCell ref="H536:I536"/>
    <mergeCell ref="H537:I537"/>
    <mergeCell ref="H538:I538"/>
    <mergeCell ref="H539:I539"/>
    <mergeCell ref="H540:I540"/>
    <mergeCell ref="H529:I529"/>
    <mergeCell ref="H530:I530"/>
    <mergeCell ref="H531:I531"/>
    <mergeCell ref="H532:I532"/>
    <mergeCell ref="H533:I533"/>
    <mergeCell ref="H534:I534"/>
    <mergeCell ref="H559:I559"/>
    <mergeCell ref="H560:I560"/>
    <mergeCell ref="H561:I561"/>
    <mergeCell ref="H562:I562"/>
    <mergeCell ref="H563:I563"/>
    <mergeCell ref="H564:I564"/>
    <mergeCell ref="H553:I553"/>
    <mergeCell ref="H554:I554"/>
    <mergeCell ref="H555:I555"/>
    <mergeCell ref="H556:I556"/>
    <mergeCell ref="H557:I557"/>
    <mergeCell ref="H558:I558"/>
    <mergeCell ref="H547:I547"/>
    <mergeCell ref="H548:I548"/>
    <mergeCell ref="H549:I549"/>
    <mergeCell ref="H550:I550"/>
    <mergeCell ref="H551:I551"/>
    <mergeCell ref="H552:I552"/>
    <mergeCell ref="H577:I577"/>
    <mergeCell ref="H578:I578"/>
    <mergeCell ref="H579:I579"/>
    <mergeCell ref="H580:I580"/>
    <mergeCell ref="H581:I581"/>
    <mergeCell ref="H582:I582"/>
    <mergeCell ref="H571:I571"/>
    <mergeCell ref="H572:I572"/>
    <mergeCell ref="H573:I573"/>
    <mergeCell ref="H574:I574"/>
    <mergeCell ref="H575:I575"/>
    <mergeCell ref="H576:I576"/>
    <mergeCell ref="H565:I565"/>
    <mergeCell ref="H566:I566"/>
    <mergeCell ref="H567:I567"/>
    <mergeCell ref="H568:I568"/>
    <mergeCell ref="H569:I569"/>
    <mergeCell ref="H570:I570"/>
    <mergeCell ref="H595:I595"/>
    <mergeCell ref="H596:I596"/>
    <mergeCell ref="H597:I597"/>
    <mergeCell ref="H598:I598"/>
    <mergeCell ref="H599:I599"/>
    <mergeCell ref="H600:I600"/>
    <mergeCell ref="H589:I589"/>
    <mergeCell ref="H590:I590"/>
    <mergeCell ref="H591:I591"/>
    <mergeCell ref="H592:I592"/>
    <mergeCell ref="H593:I593"/>
    <mergeCell ref="H594:I594"/>
    <mergeCell ref="H583:I583"/>
    <mergeCell ref="H584:I584"/>
    <mergeCell ref="H585:I585"/>
    <mergeCell ref="H586:I586"/>
    <mergeCell ref="H587:I587"/>
    <mergeCell ref="H588:I588"/>
    <mergeCell ref="H613:I613"/>
    <mergeCell ref="H614:I614"/>
    <mergeCell ref="H615:I615"/>
    <mergeCell ref="H616:I616"/>
    <mergeCell ref="H617:I617"/>
    <mergeCell ref="H618:I618"/>
    <mergeCell ref="H607:I607"/>
    <mergeCell ref="H608:I608"/>
    <mergeCell ref="H609:I609"/>
    <mergeCell ref="H610:I610"/>
    <mergeCell ref="H611:I611"/>
    <mergeCell ref="H612:I612"/>
    <mergeCell ref="H601:I601"/>
    <mergeCell ref="H602:I602"/>
    <mergeCell ref="H603:I603"/>
    <mergeCell ref="H604:I604"/>
    <mergeCell ref="H605:I605"/>
    <mergeCell ref="H606:I606"/>
    <mergeCell ref="H631:I631"/>
    <mergeCell ref="H632:I632"/>
    <mergeCell ref="H633:I633"/>
    <mergeCell ref="H634:I634"/>
    <mergeCell ref="H635:I635"/>
    <mergeCell ref="H636:I636"/>
    <mergeCell ref="H625:I625"/>
    <mergeCell ref="H626:I626"/>
    <mergeCell ref="H627:I627"/>
    <mergeCell ref="H628:I628"/>
    <mergeCell ref="H629:I629"/>
    <mergeCell ref="H630:I630"/>
    <mergeCell ref="H619:I619"/>
    <mergeCell ref="H620:I620"/>
    <mergeCell ref="H621:I621"/>
    <mergeCell ref="H622:I622"/>
    <mergeCell ref="H623:I623"/>
    <mergeCell ref="H624:I624"/>
    <mergeCell ref="H653:I653"/>
    <mergeCell ref="H654:I654"/>
    <mergeCell ref="H655:I655"/>
    <mergeCell ref="H656:I656"/>
    <mergeCell ref="H657:I657"/>
    <mergeCell ref="H658:I658"/>
    <mergeCell ref="H647:I647"/>
    <mergeCell ref="H648:I648"/>
    <mergeCell ref="H649:I649"/>
    <mergeCell ref="H650:I650"/>
    <mergeCell ref="H651:I651"/>
    <mergeCell ref="H652:I652"/>
    <mergeCell ref="H637:I637"/>
    <mergeCell ref="H638:I638"/>
    <mergeCell ref="H639:I639"/>
    <mergeCell ref="H640:I640"/>
    <mergeCell ref="H641:I641"/>
    <mergeCell ref="H642:I642"/>
    <mergeCell ref="H671:I671"/>
    <mergeCell ref="H672:I672"/>
    <mergeCell ref="H673:I673"/>
    <mergeCell ref="H674:I674"/>
    <mergeCell ref="H675:I675"/>
    <mergeCell ref="H676:I676"/>
    <mergeCell ref="H665:I665"/>
    <mergeCell ref="H666:I666"/>
    <mergeCell ref="H667:I667"/>
    <mergeCell ref="H668:I668"/>
    <mergeCell ref="H669:I669"/>
    <mergeCell ref="H670:I670"/>
    <mergeCell ref="H659:I659"/>
    <mergeCell ref="H660:I660"/>
    <mergeCell ref="H661:I661"/>
    <mergeCell ref="H662:I662"/>
    <mergeCell ref="H663:I663"/>
    <mergeCell ref="H664:I664"/>
    <mergeCell ref="H689:I689"/>
    <mergeCell ref="H690:I690"/>
    <mergeCell ref="H691:I691"/>
    <mergeCell ref="H692:I692"/>
    <mergeCell ref="H693:I693"/>
    <mergeCell ref="H694:I694"/>
    <mergeCell ref="H683:I683"/>
    <mergeCell ref="H684:I684"/>
    <mergeCell ref="H685:I685"/>
    <mergeCell ref="H686:I686"/>
    <mergeCell ref="H687:I687"/>
    <mergeCell ref="H688:I688"/>
    <mergeCell ref="H677:I677"/>
    <mergeCell ref="H678:I678"/>
    <mergeCell ref="H679:I679"/>
    <mergeCell ref="H680:I680"/>
    <mergeCell ref="H681:I681"/>
    <mergeCell ref="H682:I682"/>
    <mergeCell ref="H707:I707"/>
    <mergeCell ref="H708:I708"/>
    <mergeCell ref="H709:I709"/>
    <mergeCell ref="H710:I710"/>
    <mergeCell ref="H711:I711"/>
    <mergeCell ref="H712:I712"/>
    <mergeCell ref="H701:I701"/>
    <mergeCell ref="H702:I702"/>
    <mergeCell ref="H703:I703"/>
    <mergeCell ref="H704:I704"/>
    <mergeCell ref="H705:I705"/>
    <mergeCell ref="H706:I706"/>
    <mergeCell ref="H695:I695"/>
    <mergeCell ref="H696:I696"/>
    <mergeCell ref="H697:I697"/>
    <mergeCell ref="H698:I698"/>
    <mergeCell ref="H699:I699"/>
    <mergeCell ref="H700:I700"/>
    <mergeCell ref="H725:I725"/>
    <mergeCell ref="H726:I726"/>
    <mergeCell ref="H727:I727"/>
    <mergeCell ref="H728:I728"/>
    <mergeCell ref="H729:I729"/>
    <mergeCell ref="H730:I730"/>
    <mergeCell ref="H719:I719"/>
    <mergeCell ref="H720:I720"/>
    <mergeCell ref="H721:I721"/>
    <mergeCell ref="H722:I722"/>
    <mergeCell ref="H723:I723"/>
    <mergeCell ref="H724:I724"/>
    <mergeCell ref="H713:I713"/>
    <mergeCell ref="H714:I714"/>
    <mergeCell ref="H715:I715"/>
    <mergeCell ref="H716:I716"/>
    <mergeCell ref="H717:I717"/>
    <mergeCell ref="H718:I718"/>
    <mergeCell ref="H743:I743"/>
    <mergeCell ref="H744:I744"/>
    <mergeCell ref="H745:I745"/>
    <mergeCell ref="H746:I746"/>
    <mergeCell ref="H747:I747"/>
    <mergeCell ref="H748:I748"/>
    <mergeCell ref="H737:I737"/>
    <mergeCell ref="H738:I738"/>
    <mergeCell ref="H739:I739"/>
    <mergeCell ref="H740:I740"/>
    <mergeCell ref="H741:I741"/>
    <mergeCell ref="H742:I742"/>
    <mergeCell ref="H731:I731"/>
    <mergeCell ref="H732:I732"/>
    <mergeCell ref="H733:I733"/>
    <mergeCell ref="H734:I734"/>
    <mergeCell ref="H735:I735"/>
    <mergeCell ref="H736:I736"/>
    <mergeCell ref="H761:I761"/>
    <mergeCell ref="H762:I762"/>
    <mergeCell ref="H763:I763"/>
    <mergeCell ref="H764:I764"/>
    <mergeCell ref="H765:I765"/>
    <mergeCell ref="H766:I766"/>
    <mergeCell ref="H755:I755"/>
    <mergeCell ref="H756:I756"/>
    <mergeCell ref="H757:I757"/>
    <mergeCell ref="H758:I758"/>
    <mergeCell ref="H759:I759"/>
    <mergeCell ref="H760:I760"/>
    <mergeCell ref="H749:I749"/>
    <mergeCell ref="H750:I750"/>
    <mergeCell ref="H751:I751"/>
    <mergeCell ref="H752:I752"/>
    <mergeCell ref="H753:I753"/>
    <mergeCell ref="H754:I754"/>
    <mergeCell ref="H779:I779"/>
    <mergeCell ref="H780:I780"/>
    <mergeCell ref="H781:I781"/>
    <mergeCell ref="H782:I782"/>
    <mergeCell ref="H783:I783"/>
    <mergeCell ref="H784:I784"/>
    <mergeCell ref="H773:I773"/>
    <mergeCell ref="H774:I774"/>
    <mergeCell ref="H775:I775"/>
    <mergeCell ref="H776:I776"/>
    <mergeCell ref="H777:I777"/>
    <mergeCell ref="H778:I778"/>
    <mergeCell ref="H767:I767"/>
    <mergeCell ref="H768:I768"/>
    <mergeCell ref="H769:I769"/>
    <mergeCell ref="H770:I770"/>
    <mergeCell ref="H771:I771"/>
    <mergeCell ref="H772:I772"/>
    <mergeCell ref="H797:I797"/>
    <mergeCell ref="H798:I798"/>
    <mergeCell ref="H799:I799"/>
    <mergeCell ref="H800:I800"/>
    <mergeCell ref="H801:I801"/>
    <mergeCell ref="H802:I802"/>
    <mergeCell ref="H791:I791"/>
    <mergeCell ref="H792:I792"/>
    <mergeCell ref="H793:I793"/>
    <mergeCell ref="H794:I794"/>
    <mergeCell ref="H795:I795"/>
    <mergeCell ref="H796:I796"/>
    <mergeCell ref="H785:I785"/>
    <mergeCell ref="H786:I786"/>
    <mergeCell ref="H787:I787"/>
    <mergeCell ref="H788:I788"/>
    <mergeCell ref="H789:I789"/>
    <mergeCell ref="H790:I790"/>
    <mergeCell ref="H815:I815"/>
    <mergeCell ref="H816:I816"/>
    <mergeCell ref="H817:I817"/>
    <mergeCell ref="H818:I818"/>
    <mergeCell ref="H819:I819"/>
    <mergeCell ref="H820:I820"/>
    <mergeCell ref="H809:I809"/>
    <mergeCell ref="H810:I810"/>
    <mergeCell ref="H811:I811"/>
    <mergeCell ref="H812:I812"/>
    <mergeCell ref="H813:I813"/>
    <mergeCell ref="H814:I814"/>
    <mergeCell ref="H803:I803"/>
    <mergeCell ref="H804:I804"/>
    <mergeCell ref="H805:I805"/>
    <mergeCell ref="H806:I806"/>
    <mergeCell ref="H807:I807"/>
    <mergeCell ref="H808:I808"/>
    <mergeCell ref="H833:I833"/>
    <mergeCell ref="H834:I834"/>
    <mergeCell ref="H835:I835"/>
    <mergeCell ref="H836:I836"/>
    <mergeCell ref="H861:I861"/>
    <mergeCell ref="H866:I866"/>
    <mergeCell ref="H827:I827"/>
    <mergeCell ref="H828:I828"/>
    <mergeCell ref="H829:I829"/>
    <mergeCell ref="H830:I830"/>
    <mergeCell ref="H831:I831"/>
    <mergeCell ref="H832:I832"/>
    <mergeCell ref="H821:I821"/>
    <mergeCell ref="H822:I822"/>
    <mergeCell ref="H823:I823"/>
    <mergeCell ref="H824:I824"/>
    <mergeCell ref="H825:I825"/>
    <mergeCell ref="H826:I826"/>
    <mergeCell ref="H894:I894"/>
    <mergeCell ref="H909:I909"/>
    <mergeCell ref="H910:I910"/>
    <mergeCell ref="H911:I911"/>
    <mergeCell ref="H912:I912"/>
    <mergeCell ref="H913:I913"/>
    <mergeCell ref="H873:I873"/>
    <mergeCell ref="H874:I874"/>
    <mergeCell ref="H875:I875"/>
    <mergeCell ref="H876:I876"/>
    <mergeCell ref="H877:I877"/>
    <mergeCell ref="H882:I882"/>
    <mergeCell ref="H867:I867"/>
    <mergeCell ref="H868:I868"/>
    <mergeCell ref="H869:I869"/>
    <mergeCell ref="H870:I870"/>
    <mergeCell ref="H871:I871"/>
    <mergeCell ref="H872:I872"/>
    <mergeCell ref="H926:I926"/>
    <mergeCell ref="H927:I927"/>
    <mergeCell ref="H928:I928"/>
    <mergeCell ref="H929:I929"/>
    <mergeCell ref="H930:I930"/>
    <mergeCell ref="H931:I931"/>
    <mergeCell ref="H920:I920"/>
    <mergeCell ref="H921:I921"/>
    <mergeCell ref="H922:I922"/>
    <mergeCell ref="H923:I923"/>
    <mergeCell ref="H924:I924"/>
    <mergeCell ref="H925:I925"/>
    <mergeCell ref="H914:I914"/>
    <mergeCell ref="H915:I915"/>
    <mergeCell ref="H916:I916"/>
    <mergeCell ref="H917:I917"/>
    <mergeCell ref="H918:I918"/>
    <mergeCell ref="H919:I919"/>
    <mergeCell ref="H944:I944"/>
    <mergeCell ref="H945:I945"/>
    <mergeCell ref="H946:I946"/>
    <mergeCell ref="H947:I947"/>
    <mergeCell ref="H948:I948"/>
    <mergeCell ref="H949:I949"/>
    <mergeCell ref="H938:I938"/>
    <mergeCell ref="H939:I939"/>
    <mergeCell ref="H940:I940"/>
    <mergeCell ref="H941:I941"/>
    <mergeCell ref="H942:I942"/>
    <mergeCell ref="H943:I943"/>
    <mergeCell ref="H932:I932"/>
    <mergeCell ref="H933:I933"/>
    <mergeCell ref="H934:I934"/>
    <mergeCell ref="H935:I935"/>
    <mergeCell ref="H936:I936"/>
    <mergeCell ref="H937:I937"/>
    <mergeCell ref="H962:I962"/>
    <mergeCell ref="H963:I963"/>
    <mergeCell ref="H964:I964"/>
    <mergeCell ref="H965:I965"/>
    <mergeCell ref="H966:I966"/>
    <mergeCell ref="H967:I967"/>
    <mergeCell ref="H956:I956"/>
    <mergeCell ref="H957:I957"/>
    <mergeCell ref="H958:I958"/>
    <mergeCell ref="H959:I959"/>
    <mergeCell ref="H960:I960"/>
    <mergeCell ref="H961:I961"/>
    <mergeCell ref="H950:I950"/>
    <mergeCell ref="H951:I951"/>
    <mergeCell ref="H952:I952"/>
    <mergeCell ref="H953:I953"/>
    <mergeCell ref="H954:I954"/>
    <mergeCell ref="H955:I955"/>
    <mergeCell ref="H980:I980"/>
    <mergeCell ref="H981:I981"/>
    <mergeCell ref="H982:I982"/>
    <mergeCell ref="H983:I983"/>
    <mergeCell ref="H984:I984"/>
    <mergeCell ref="H985:I985"/>
    <mergeCell ref="H974:I974"/>
    <mergeCell ref="H975:I975"/>
    <mergeCell ref="H976:I976"/>
    <mergeCell ref="H977:I977"/>
    <mergeCell ref="H978:I978"/>
    <mergeCell ref="H979:I979"/>
    <mergeCell ref="H968:I968"/>
    <mergeCell ref="H969:I969"/>
    <mergeCell ref="H970:I970"/>
    <mergeCell ref="H971:I971"/>
    <mergeCell ref="H972:I972"/>
    <mergeCell ref="H973:I973"/>
    <mergeCell ref="H998:I998"/>
    <mergeCell ref="H999:I999"/>
    <mergeCell ref="H1000:I1000"/>
    <mergeCell ref="H1001:I1001"/>
    <mergeCell ref="H1002:I1002"/>
    <mergeCell ref="H1003:I1003"/>
    <mergeCell ref="H992:I992"/>
    <mergeCell ref="H993:I993"/>
    <mergeCell ref="H994:I994"/>
    <mergeCell ref="H995:I995"/>
    <mergeCell ref="H996:I996"/>
    <mergeCell ref="H997:I997"/>
    <mergeCell ref="H986:I986"/>
    <mergeCell ref="H987:I987"/>
    <mergeCell ref="H988:I988"/>
    <mergeCell ref="H989:I989"/>
    <mergeCell ref="H990:I990"/>
    <mergeCell ref="H991:I991"/>
    <mergeCell ref="H1016:I1016"/>
    <mergeCell ref="H1017:I1017"/>
    <mergeCell ref="H1018:I1018"/>
    <mergeCell ref="H1019:I1019"/>
    <mergeCell ref="H1020:I1020"/>
    <mergeCell ref="H1021:I1021"/>
    <mergeCell ref="H1010:I1010"/>
    <mergeCell ref="H1011:I1011"/>
    <mergeCell ref="H1012:I1012"/>
    <mergeCell ref="H1013:I1013"/>
    <mergeCell ref="H1014:I1014"/>
    <mergeCell ref="H1015:I1015"/>
    <mergeCell ref="H1004:I1004"/>
    <mergeCell ref="H1005:I1005"/>
    <mergeCell ref="H1006:I1006"/>
    <mergeCell ref="H1007:I1007"/>
    <mergeCell ref="H1008:I1008"/>
    <mergeCell ref="H1009:I1009"/>
    <mergeCell ref="H1034:I1034"/>
    <mergeCell ref="H1035:I1035"/>
    <mergeCell ref="H1036:I1036"/>
    <mergeCell ref="H1037:I1037"/>
    <mergeCell ref="H1038:I1038"/>
    <mergeCell ref="H1039:I1039"/>
    <mergeCell ref="H1028:I1028"/>
    <mergeCell ref="H1029:I1029"/>
    <mergeCell ref="H1030:I1030"/>
    <mergeCell ref="H1031:I1031"/>
    <mergeCell ref="H1032:I1032"/>
    <mergeCell ref="H1033:I1033"/>
    <mergeCell ref="H1022:I1022"/>
    <mergeCell ref="H1023:I1023"/>
    <mergeCell ref="H1024:I1024"/>
    <mergeCell ref="H1025:I1025"/>
    <mergeCell ref="H1026:I1026"/>
    <mergeCell ref="H1027:I1027"/>
    <mergeCell ref="H1052:I1052"/>
    <mergeCell ref="H1053:I1053"/>
    <mergeCell ref="H1054:I1054"/>
    <mergeCell ref="H1055:I1055"/>
    <mergeCell ref="H1056:I1056"/>
    <mergeCell ref="H1057:I1057"/>
    <mergeCell ref="H1046:I1046"/>
    <mergeCell ref="H1047:I1047"/>
    <mergeCell ref="H1048:I1048"/>
    <mergeCell ref="H1049:I1049"/>
    <mergeCell ref="H1050:I1050"/>
    <mergeCell ref="H1051:I1051"/>
    <mergeCell ref="H1040:I1040"/>
    <mergeCell ref="H1041:I1041"/>
    <mergeCell ref="H1042:I1042"/>
    <mergeCell ref="H1043:I1043"/>
    <mergeCell ref="H1044:I1044"/>
    <mergeCell ref="H1045:I1045"/>
    <mergeCell ref="H1070:I1070"/>
    <mergeCell ref="H1071:I1071"/>
    <mergeCell ref="H1072:I1072"/>
    <mergeCell ref="H1073:I1073"/>
    <mergeCell ref="H1074:I1074"/>
    <mergeCell ref="H1075:I1075"/>
    <mergeCell ref="H1064:I1064"/>
    <mergeCell ref="H1065:I1065"/>
    <mergeCell ref="H1066:I1066"/>
    <mergeCell ref="H1067:I1067"/>
    <mergeCell ref="H1068:I1068"/>
    <mergeCell ref="H1069:I1069"/>
    <mergeCell ref="H1058:I1058"/>
    <mergeCell ref="H1059:I1059"/>
    <mergeCell ref="H1060:I1060"/>
    <mergeCell ref="H1061:I1061"/>
    <mergeCell ref="H1062:I1062"/>
    <mergeCell ref="H1063:I1063"/>
    <mergeCell ref="H1088:I1088"/>
    <mergeCell ref="H1089:I1089"/>
    <mergeCell ref="H1090:I1090"/>
    <mergeCell ref="H1091:I1091"/>
    <mergeCell ref="H1092:I1092"/>
    <mergeCell ref="H1093:I1093"/>
    <mergeCell ref="H1082:I1082"/>
    <mergeCell ref="H1083:I1083"/>
    <mergeCell ref="H1084:I1084"/>
    <mergeCell ref="H1085:I1085"/>
    <mergeCell ref="H1086:I1086"/>
    <mergeCell ref="H1087:I1087"/>
    <mergeCell ref="H1076:I1076"/>
    <mergeCell ref="H1077:I1077"/>
    <mergeCell ref="H1078:I1078"/>
    <mergeCell ref="H1079:I1079"/>
    <mergeCell ref="H1080:I1080"/>
    <mergeCell ref="H1081:I1081"/>
    <mergeCell ref="H1106:I1106"/>
    <mergeCell ref="H1107:I1107"/>
    <mergeCell ref="H1108:I1108"/>
    <mergeCell ref="H1109:I1109"/>
    <mergeCell ref="H1110:I1110"/>
    <mergeCell ref="H1111:I1111"/>
    <mergeCell ref="H1100:I1100"/>
    <mergeCell ref="H1101:I1101"/>
    <mergeCell ref="H1102:I1102"/>
    <mergeCell ref="H1103:I1103"/>
    <mergeCell ref="H1104:I1104"/>
    <mergeCell ref="H1105:I1105"/>
    <mergeCell ref="H1094:I1094"/>
    <mergeCell ref="H1095:I1095"/>
    <mergeCell ref="H1096:I1096"/>
    <mergeCell ref="H1097:I1097"/>
    <mergeCell ref="H1098:I1098"/>
    <mergeCell ref="H1099:I1099"/>
    <mergeCell ref="H1124:I1124"/>
    <mergeCell ref="H1125:I1125"/>
    <mergeCell ref="H1126:I1126"/>
    <mergeCell ref="H1127:I1127"/>
    <mergeCell ref="H1128:I1128"/>
    <mergeCell ref="H1129:I1129"/>
    <mergeCell ref="H1118:I1118"/>
    <mergeCell ref="H1119:I1119"/>
    <mergeCell ref="H1120:I1120"/>
    <mergeCell ref="H1121:I1121"/>
    <mergeCell ref="H1122:I1122"/>
    <mergeCell ref="H1123:I1123"/>
    <mergeCell ref="H1112:I1112"/>
    <mergeCell ref="H1113:I1113"/>
    <mergeCell ref="H1114:I1114"/>
    <mergeCell ref="H1115:I1115"/>
    <mergeCell ref="H1116:I1116"/>
    <mergeCell ref="H1117:I1117"/>
    <mergeCell ref="H1142:I1142"/>
    <mergeCell ref="H1143:I1143"/>
    <mergeCell ref="H1144:I1144"/>
    <mergeCell ref="H1145:I1145"/>
    <mergeCell ref="H1146:I1146"/>
    <mergeCell ref="H1147:I1147"/>
    <mergeCell ref="H1136:I1136"/>
    <mergeCell ref="H1137:I1137"/>
    <mergeCell ref="H1138:I1138"/>
    <mergeCell ref="H1139:I1139"/>
    <mergeCell ref="H1140:I1140"/>
    <mergeCell ref="H1141:I1141"/>
    <mergeCell ref="H1130:I1130"/>
    <mergeCell ref="H1131:I1131"/>
    <mergeCell ref="H1132:I1132"/>
    <mergeCell ref="H1133:I1133"/>
    <mergeCell ref="H1134:I1134"/>
    <mergeCell ref="H1135:I1135"/>
    <mergeCell ref="H1160:I1160"/>
    <mergeCell ref="H1161:I1161"/>
    <mergeCell ref="H1162:I1162"/>
    <mergeCell ref="H1163:I1163"/>
    <mergeCell ref="H1164:I1164"/>
    <mergeCell ref="H1165:I1165"/>
    <mergeCell ref="H1154:I1154"/>
    <mergeCell ref="H1155:I1155"/>
    <mergeCell ref="H1156:I1156"/>
    <mergeCell ref="H1157:I1157"/>
    <mergeCell ref="H1158:I1158"/>
    <mergeCell ref="H1159:I1159"/>
    <mergeCell ref="H1148:I1148"/>
    <mergeCell ref="H1149:I1149"/>
    <mergeCell ref="H1150:I1150"/>
    <mergeCell ref="H1151:I1151"/>
    <mergeCell ref="H1152:I1152"/>
    <mergeCell ref="H1153:I1153"/>
    <mergeCell ref="H1178:I1178"/>
    <mergeCell ref="H1179:I1179"/>
    <mergeCell ref="H1180:I1180"/>
    <mergeCell ref="H1181:I1181"/>
    <mergeCell ref="H1182:I1182"/>
    <mergeCell ref="H1183:I1183"/>
    <mergeCell ref="H1172:I1172"/>
    <mergeCell ref="H1173:I1173"/>
    <mergeCell ref="H1174:I1174"/>
    <mergeCell ref="H1175:I1175"/>
    <mergeCell ref="H1176:I1176"/>
    <mergeCell ref="H1177:I1177"/>
    <mergeCell ref="H1166:I1166"/>
    <mergeCell ref="H1167:I1167"/>
    <mergeCell ref="H1168:I1168"/>
    <mergeCell ref="H1169:I1169"/>
    <mergeCell ref="H1170:I1170"/>
    <mergeCell ref="H1171:I1171"/>
    <mergeCell ref="H1196:I1196"/>
    <mergeCell ref="H1197:I1197"/>
    <mergeCell ref="H1198:I1198"/>
    <mergeCell ref="H1199:I1199"/>
    <mergeCell ref="H1200:I1200"/>
    <mergeCell ref="H1201:I1201"/>
    <mergeCell ref="H1190:I1190"/>
    <mergeCell ref="H1191:I1191"/>
    <mergeCell ref="H1192:I1192"/>
    <mergeCell ref="H1193:I1193"/>
    <mergeCell ref="H1194:I1194"/>
    <mergeCell ref="H1195:I1195"/>
    <mergeCell ref="H1184:I1184"/>
    <mergeCell ref="H1185:I1185"/>
    <mergeCell ref="H1186:I1186"/>
    <mergeCell ref="H1187:I1187"/>
    <mergeCell ref="H1188:I1188"/>
    <mergeCell ref="H1189:I1189"/>
    <mergeCell ref="H1214:I1214"/>
    <mergeCell ref="H1215:I1215"/>
    <mergeCell ref="H1216:I1216"/>
    <mergeCell ref="H1217:I1217"/>
    <mergeCell ref="H1218:I1218"/>
    <mergeCell ref="H1219:I1219"/>
    <mergeCell ref="H1208:I1208"/>
    <mergeCell ref="H1209:I1209"/>
    <mergeCell ref="H1210:I1210"/>
    <mergeCell ref="H1211:I1211"/>
    <mergeCell ref="H1212:I1212"/>
    <mergeCell ref="H1213:I1213"/>
    <mergeCell ref="H1202:I1202"/>
    <mergeCell ref="H1203:I1203"/>
    <mergeCell ref="H1204:I1204"/>
    <mergeCell ref="H1205:I1205"/>
    <mergeCell ref="H1206:I1206"/>
    <mergeCell ref="H1207:I1207"/>
    <mergeCell ref="H1232:I1232"/>
    <mergeCell ref="H1233:I1233"/>
    <mergeCell ref="H1234:I1234"/>
    <mergeCell ref="H1235:I1235"/>
    <mergeCell ref="H1236:I1236"/>
    <mergeCell ref="H1237:I1237"/>
    <mergeCell ref="H1226:I1226"/>
    <mergeCell ref="H1227:I1227"/>
    <mergeCell ref="H1228:I1228"/>
    <mergeCell ref="H1229:I1229"/>
    <mergeCell ref="H1230:I1230"/>
    <mergeCell ref="H1231:I1231"/>
    <mergeCell ref="H1220:I1220"/>
    <mergeCell ref="H1221:I1221"/>
    <mergeCell ref="H1222:I1222"/>
    <mergeCell ref="H1223:I1223"/>
    <mergeCell ref="H1224:I1224"/>
    <mergeCell ref="H1225:I1225"/>
    <mergeCell ref="H1250:I1250"/>
    <mergeCell ref="H1251:I1251"/>
    <mergeCell ref="H1252:I1252"/>
    <mergeCell ref="H1253:I1253"/>
    <mergeCell ref="H1254:I1254"/>
    <mergeCell ref="H1255:I1255"/>
    <mergeCell ref="H1244:I1244"/>
    <mergeCell ref="H1245:I1245"/>
    <mergeCell ref="H1246:I1246"/>
    <mergeCell ref="H1247:I1247"/>
    <mergeCell ref="H1248:I1248"/>
    <mergeCell ref="H1249:I1249"/>
    <mergeCell ref="H1238:I1238"/>
    <mergeCell ref="H1239:I1239"/>
    <mergeCell ref="H1240:I1240"/>
    <mergeCell ref="H1241:I1241"/>
    <mergeCell ref="H1242:I1242"/>
    <mergeCell ref="H1243:I1243"/>
    <mergeCell ref="H1268:I1268"/>
    <mergeCell ref="H1269:I1269"/>
    <mergeCell ref="H1270:I1270"/>
    <mergeCell ref="H1271:I1271"/>
    <mergeCell ref="H1272:I1272"/>
    <mergeCell ref="H1273:I1273"/>
    <mergeCell ref="H1262:I1262"/>
    <mergeCell ref="H1263:I1263"/>
    <mergeCell ref="H1264:I1264"/>
    <mergeCell ref="H1265:I1265"/>
    <mergeCell ref="H1266:I1266"/>
    <mergeCell ref="H1267:I1267"/>
    <mergeCell ref="H1256:I1256"/>
    <mergeCell ref="H1257:I1257"/>
    <mergeCell ref="H1258:I1258"/>
    <mergeCell ref="H1259:I1259"/>
    <mergeCell ref="H1260:I1260"/>
    <mergeCell ref="H1261:I1261"/>
    <mergeCell ref="H1286:I1286"/>
    <mergeCell ref="H1287:I1287"/>
    <mergeCell ref="H1288:I1288"/>
    <mergeCell ref="H1289:I1289"/>
    <mergeCell ref="H1290:I1290"/>
    <mergeCell ref="H1291:I1291"/>
    <mergeCell ref="H1280:I1280"/>
    <mergeCell ref="H1281:I1281"/>
    <mergeCell ref="H1282:I1282"/>
    <mergeCell ref="H1283:I1283"/>
    <mergeCell ref="H1284:I1284"/>
    <mergeCell ref="H1285:I1285"/>
    <mergeCell ref="H1274:I1274"/>
    <mergeCell ref="H1275:I1275"/>
    <mergeCell ref="H1276:I1276"/>
    <mergeCell ref="H1277:I1277"/>
    <mergeCell ref="H1278:I1278"/>
    <mergeCell ref="H1279:I1279"/>
    <mergeCell ref="H1304:I1304"/>
    <mergeCell ref="H1305:I1305"/>
    <mergeCell ref="H1306:I1306"/>
    <mergeCell ref="H1307:I1307"/>
    <mergeCell ref="H1308:I1308"/>
    <mergeCell ref="H1309:I1309"/>
    <mergeCell ref="H1298:I1298"/>
    <mergeCell ref="H1299:I1299"/>
    <mergeCell ref="H1300:I1300"/>
    <mergeCell ref="H1301:I1301"/>
    <mergeCell ref="H1302:I1302"/>
    <mergeCell ref="H1303:I1303"/>
    <mergeCell ref="H1292:I1292"/>
    <mergeCell ref="H1293:I1293"/>
    <mergeCell ref="H1294:I1294"/>
    <mergeCell ref="H1295:I1295"/>
    <mergeCell ref="H1296:I1296"/>
    <mergeCell ref="H1297:I1297"/>
    <mergeCell ref="H1322:I1322"/>
    <mergeCell ref="H1323:I1323"/>
    <mergeCell ref="H1324:I1324"/>
    <mergeCell ref="H1325:I1325"/>
    <mergeCell ref="H1326:I1326"/>
    <mergeCell ref="H1327:I1327"/>
    <mergeCell ref="H1316:I1316"/>
    <mergeCell ref="H1317:I1317"/>
    <mergeCell ref="H1318:I1318"/>
    <mergeCell ref="H1319:I1319"/>
    <mergeCell ref="H1320:I1320"/>
    <mergeCell ref="H1321:I1321"/>
    <mergeCell ref="H1310:I1310"/>
    <mergeCell ref="H1311:I1311"/>
    <mergeCell ref="H1312:I1312"/>
    <mergeCell ref="H1313:I1313"/>
    <mergeCell ref="H1314:I1314"/>
    <mergeCell ref="H1315:I1315"/>
    <mergeCell ref="H1340:I1340"/>
    <mergeCell ref="H1341:I1341"/>
    <mergeCell ref="H1342:I1342"/>
    <mergeCell ref="H1343:I1343"/>
    <mergeCell ref="H1344:I1344"/>
    <mergeCell ref="H1345:I1345"/>
    <mergeCell ref="H1334:I1334"/>
    <mergeCell ref="H1335:I1335"/>
    <mergeCell ref="H1336:I1336"/>
    <mergeCell ref="H1337:I1337"/>
    <mergeCell ref="H1338:I1338"/>
    <mergeCell ref="H1339:I1339"/>
    <mergeCell ref="H1328:I1328"/>
    <mergeCell ref="H1329:I1329"/>
    <mergeCell ref="H1330:I1330"/>
    <mergeCell ref="H1331:I1331"/>
    <mergeCell ref="H1332:I1332"/>
    <mergeCell ref="H1333:I1333"/>
    <mergeCell ref="H1358:I1358"/>
    <mergeCell ref="H1359:I1359"/>
    <mergeCell ref="H1360:I1360"/>
    <mergeCell ref="H1361:I1361"/>
    <mergeCell ref="H1362:I1362"/>
    <mergeCell ref="H1363:I1363"/>
    <mergeCell ref="H1352:I1352"/>
    <mergeCell ref="H1353:I1353"/>
    <mergeCell ref="H1354:I1354"/>
    <mergeCell ref="H1355:I1355"/>
    <mergeCell ref="H1356:I1356"/>
    <mergeCell ref="H1357:I1357"/>
    <mergeCell ref="H1346:I1346"/>
    <mergeCell ref="H1347:I1347"/>
    <mergeCell ref="H1348:I1348"/>
    <mergeCell ref="H1349:I1349"/>
    <mergeCell ref="H1350:I1350"/>
    <mergeCell ref="H1351:I1351"/>
    <mergeCell ref="H1376:I1376"/>
    <mergeCell ref="H1377:I1377"/>
    <mergeCell ref="H1378:I1378"/>
    <mergeCell ref="H1379:I1379"/>
    <mergeCell ref="H1380:I1380"/>
    <mergeCell ref="H1381:I1381"/>
    <mergeCell ref="H1370:I1370"/>
    <mergeCell ref="H1371:I1371"/>
    <mergeCell ref="H1372:I1372"/>
    <mergeCell ref="H1373:I1373"/>
    <mergeCell ref="H1374:I1374"/>
    <mergeCell ref="H1375:I1375"/>
    <mergeCell ref="H1364:I1364"/>
    <mergeCell ref="H1365:I1365"/>
    <mergeCell ref="H1366:I1366"/>
    <mergeCell ref="H1367:I1367"/>
    <mergeCell ref="H1368:I1368"/>
    <mergeCell ref="H1369:I1369"/>
    <mergeCell ref="H1394:I1394"/>
    <mergeCell ref="H1395:I1395"/>
    <mergeCell ref="H1396:I1396"/>
    <mergeCell ref="H1397:I1397"/>
    <mergeCell ref="H1398:I1398"/>
    <mergeCell ref="H1399:I1399"/>
    <mergeCell ref="H1388:I1388"/>
    <mergeCell ref="H1389:I1389"/>
    <mergeCell ref="H1390:I1390"/>
    <mergeCell ref="H1391:I1391"/>
    <mergeCell ref="H1392:I1392"/>
    <mergeCell ref="H1393:I1393"/>
    <mergeCell ref="H1382:I1382"/>
    <mergeCell ref="H1383:I1383"/>
    <mergeCell ref="H1384:I1384"/>
    <mergeCell ref="H1385:I1385"/>
    <mergeCell ref="H1386:I1386"/>
    <mergeCell ref="H1387:I1387"/>
    <mergeCell ref="H1412:I1412"/>
    <mergeCell ref="H1413:I1413"/>
    <mergeCell ref="H1414:I1414"/>
    <mergeCell ref="H1415:I1415"/>
    <mergeCell ref="H1416:I1416"/>
    <mergeCell ref="H1417:I1417"/>
    <mergeCell ref="H1406:I1406"/>
    <mergeCell ref="H1407:I1407"/>
    <mergeCell ref="H1408:I1408"/>
    <mergeCell ref="H1409:I1409"/>
    <mergeCell ref="H1410:I1410"/>
    <mergeCell ref="H1411:I1411"/>
    <mergeCell ref="H1400:I1400"/>
    <mergeCell ref="H1401:I1401"/>
    <mergeCell ref="H1402:I1402"/>
    <mergeCell ref="H1403:I1403"/>
    <mergeCell ref="H1404:I1404"/>
    <mergeCell ref="H1405:I1405"/>
    <mergeCell ref="H1430:I1430"/>
    <mergeCell ref="H1431:I1431"/>
    <mergeCell ref="H1432:I1432"/>
    <mergeCell ref="H1433:I1433"/>
    <mergeCell ref="H1434:I1434"/>
    <mergeCell ref="H1435:I1435"/>
    <mergeCell ref="H1424:I1424"/>
    <mergeCell ref="H1425:I1425"/>
    <mergeCell ref="H1426:I1426"/>
    <mergeCell ref="H1427:I1427"/>
    <mergeCell ref="H1428:I1428"/>
    <mergeCell ref="H1429:I1429"/>
    <mergeCell ref="H1418:I1418"/>
    <mergeCell ref="H1419:I1419"/>
    <mergeCell ref="H1420:I1420"/>
    <mergeCell ref="H1421:I1421"/>
    <mergeCell ref="H1422:I1422"/>
    <mergeCell ref="H1423:I1423"/>
    <mergeCell ref="H1448:I1448"/>
    <mergeCell ref="H1449:I1449"/>
    <mergeCell ref="H1450:I1450"/>
    <mergeCell ref="H1451:I1451"/>
    <mergeCell ref="H1452:I1452"/>
    <mergeCell ref="H1453:I1453"/>
    <mergeCell ref="H1442:I1442"/>
    <mergeCell ref="H1443:I1443"/>
    <mergeCell ref="H1444:I1444"/>
    <mergeCell ref="H1445:I1445"/>
    <mergeCell ref="H1446:I1446"/>
    <mergeCell ref="H1447:I1447"/>
    <mergeCell ref="H1436:I1436"/>
    <mergeCell ref="H1437:I1437"/>
    <mergeCell ref="H1438:I1438"/>
    <mergeCell ref="H1439:I1439"/>
    <mergeCell ref="H1440:I1440"/>
    <mergeCell ref="H1441:I1441"/>
    <mergeCell ref="H1466:I1466"/>
    <mergeCell ref="H1467:I1467"/>
    <mergeCell ref="H1468:I1468"/>
    <mergeCell ref="H1469:I1469"/>
    <mergeCell ref="H1470:I1470"/>
    <mergeCell ref="H1471:I1471"/>
    <mergeCell ref="H1460:I1460"/>
    <mergeCell ref="H1461:I1461"/>
    <mergeCell ref="H1462:I1462"/>
    <mergeCell ref="H1463:I1463"/>
    <mergeCell ref="H1464:I1464"/>
    <mergeCell ref="H1465:I1465"/>
    <mergeCell ref="H1454:I1454"/>
    <mergeCell ref="H1455:I1455"/>
    <mergeCell ref="H1456:I1456"/>
    <mergeCell ref="H1457:I1457"/>
    <mergeCell ref="H1458:I1458"/>
    <mergeCell ref="H1459:I1459"/>
    <mergeCell ref="H1484:I1484"/>
    <mergeCell ref="H1485:I1485"/>
    <mergeCell ref="H1486:I1486"/>
    <mergeCell ref="H1487:I1487"/>
    <mergeCell ref="H1488:I1488"/>
    <mergeCell ref="H1489:I1489"/>
    <mergeCell ref="H1478:I1478"/>
    <mergeCell ref="H1479:I1479"/>
    <mergeCell ref="H1480:I1480"/>
    <mergeCell ref="H1481:I1481"/>
    <mergeCell ref="H1482:I1482"/>
    <mergeCell ref="H1483:I1483"/>
    <mergeCell ref="H1472:I1472"/>
    <mergeCell ref="H1473:I1473"/>
    <mergeCell ref="H1474:I1474"/>
    <mergeCell ref="H1475:I1475"/>
    <mergeCell ref="H1476:I1476"/>
    <mergeCell ref="H1477:I1477"/>
    <mergeCell ref="H1502:I1502"/>
    <mergeCell ref="H1503:I1503"/>
    <mergeCell ref="H1504:I1504"/>
    <mergeCell ref="H1505:I1505"/>
    <mergeCell ref="H1506:I1506"/>
    <mergeCell ref="H1507:I1507"/>
    <mergeCell ref="H1496:I1496"/>
    <mergeCell ref="H1497:I1497"/>
    <mergeCell ref="H1498:I1498"/>
    <mergeCell ref="H1499:I1499"/>
    <mergeCell ref="H1500:I1500"/>
    <mergeCell ref="H1501:I1501"/>
    <mergeCell ref="H1490:I1490"/>
    <mergeCell ref="H1491:I1491"/>
    <mergeCell ref="H1492:I1492"/>
    <mergeCell ref="H1493:I1493"/>
    <mergeCell ref="H1494:I1494"/>
    <mergeCell ref="H1495:I1495"/>
    <mergeCell ref="H1520:I1520"/>
    <mergeCell ref="H1521:I1521"/>
    <mergeCell ref="H1522:I1522"/>
    <mergeCell ref="H1523:I1523"/>
    <mergeCell ref="H1524:I1524"/>
    <mergeCell ref="H1525:I1525"/>
    <mergeCell ref="H1514:I1514"/>
    <mergeCell ref="H1515:I1515"/>
    <mergeCell ref="H1516:I1516"/>
    <mergeCell ref="H1517:I1517"/>
    <mergeCell ref="H1518:I1518"/>
    <mergeCell ref="H1519:I1519"/>
    <mergeCell ref="H1508:I1508"/>
    <mergeCell ref="H1509:I1509"/>
    <mergeCell ref="H1510:I1510"/>
    <mergeCell ref="H1511:I1511"/>
    <mergeCell ref="H1512:I1512"/>
    <mergeCell ref="H1513:I1513"/>
    <mergeCell ref="H1538:I1538"/>
    <mergeCell ref="H1539:I1539"/>
    <mergeCell ref="H1540:I1540"/>
    <mergeCell ref="H1541:I1541"/>
    <mergeCell ref="H1542:I1542"/>
    <mergeCell ref="H1543:I1543"/>
    <mergeCell ref="H1532:I1532"/>
    <mergeCell ref="H1533:I1533"/>
    <mergeCell ref="H1534:I1534"/>
    <mergeCell ref="H1535:I1535"/>
    <mergeCell ref="H1536:I1536"/>
    <mergeCell ref="H1537:I1537"/>
    <mergeCell ref="H1526:I1526"/>
    <mergeCell ref="H1527:I1527"/>
    <mergeCell ref="H1528:I1528"/>
    <mergeCell ref="H1529:I1529"/>
    <mergeCell ref="H1530:I1530"/>
    <mergeCell ref="H1531:I1531"/>
    <mergeCell ref="H1556:I1556"/>
    <mergeCell ref="H1557:I1557"/>
    <mergeCell ref="H1558:I1558"/>
    <mergeCell ref="H1559:I1559"/>
    <mergeCell ref="H1560:I1560"/>
    <mergeCell ref="H1561:I1561"/>
    <mergeCell ref="H1550:I1550"/>
    <mergeCell ref="H1551:I1551"/>
    <mergeCell ref="H1552:I1552"/>
    <mergeCell ref="H1553:I1553"/>
    <mergeCell ref="H1554:I1554"/>
    <mergeCell ref="H1555:I1555"/>
    <mergeCell ref="H1544:I1544"/>
    <mergeCell ref="H1545:I1545"/>
    <mergeCell ref="H1546:I1546"/>
    <mergeCell ref="H1547:I1547"/>
    <mergeCell ref="H1548:I1548"/>
    <mergeCell ref="H1549:I1549"/>
    <mergeCell ref="H1574:I1574"/>
    <mergeCell ref="H1575:I1575"/>
    <mergeCell ref="H1576:I1576"/>
    <mergeCell ref="H1577:I1577"/>
    <mergeCell ref="H1578:I1578"/>
    <mergeCell ref="H1579:I1579"/>
    <mergeCell ref="H1568:I1568"/>
    <mergeCell ref="H1569:I1569"/>
    <mergeCell ref="H1570:I1570"/>
    <mergeCell ref="H1571:I1571"/>
    <mergeCell ref="H1572:I1572"/>
    <mergeCell ref="H1573:I1573"/>
    <mergeCell ref="H1562:I1562"/>
    <mergeCell ref="H1563:I1563"/>
    <mergeCell ref="H1564:I1564"/>
    <mergeCell ref="H1565:I1565"/>
    <mergeCell ref="H1566:I1566"/>
    <mergeCell ref="H1567:I1567"/>
    <mergeCell ref="H1592:I1592"/>
    <mergeCell ref="H1593:I1593"/>
    <mergeCell ref="H1594:I1594"/>
    <mergeCell ref="H1595:I1595"/>
    <mergeCell ref="H1596:I1596"/>
    <mergeCell ref="H1597:I1597"/>
    <mergeCell ref="H1586:I1586"/>
    <mergeCell ref="H1587:I1587"/>
    <mergeCell ref="H1588:I1588"/>
    <mergeCell ref="H1589:I1589"/>
    <mergeCell ref="H1590:I1590"/>
    <mergeCell ref="H1591:I1591"/>
    <mergeCell ref="H1580:I1580"/>
    <mergeCell ref="H1581:I1581"/>
    <mergeCell ref="H1582:I1582"/>
    <mergeCell ref="H1583:I1583"/>
    <mergeCell ref="H1584:I1584"/>
    <mergeCell ref="H1585:I1585"/>
    <mergeCell ref="H1610:I1610"/>
    <mergeCell ref="H1611:I1611"/>
    <mergeCell ref="H1612:I1612"/>
    <mergeCell ref="H1613:I1613"/>
    <mergeCell ref="H1614:I1614"/>
    <mergeCell ref="H1615:I1615"/>
    <mergeCell ref="H1604:I1604"/>
    <mergeCell ref="H1605:I1605"/>
    <mergeCell ref="H1606:I1606"/>
    <mergeCell ref="H1607:I1607"/>
    <mergeCell ref="H1608:I1608"/>
    <mergeCell ref="H1609:I1609"/>
    <mergeCell ref="H1598:I1598"/>
    <mergeCell ref="H1599:I1599"/>
    <mergeCell ref="H1600:I1600"/>
    <mergeCell ref="H1601:I1601"/>
    <mergeCell ref="H1602:I1602"/>
    <mergeCell ref="H1603:I1603"/>
    <mergeCell ref="H1628:I1628"/>
    <mergeCell ref="H1629:I1629"/>
    <mergeCell ref="H1630:I1630"/>
    <mergeCell ref="H1631:I1631"/>
    <mergeCell ref="H1632:I1632"/>
    <mergeCell ref="H1633:I1633"/>
    <mergeCell ref="H1622:I1622"/>
    <mergeCell ref="H1623:I1623"/>
    <mergeCell ref="H1624:I1624"/>
    <mergeCell ref="H1625:I1625"/>
    <mergeCell ref="H1626:I1626"/>
    <mergeCell ref="H1627:I1627"/>
    <mergeCell ref="H1616:I1616"/>
    <mergeCell ref="H1617:I1617"/>
    <mergeCell ref="H1618:I1618"/>
    <mergeCell ref="H1619:I1619"/>
    <mergeCell ref="H1620:I1620"/>
    <mergeCell ref="H1621:I1621"/>
    <mergeCell ref="H1646:I1646"/>
    <mergeCell ref="H1647:I1647"/>
    <mergeCell ref="H1648:I1648"/>
    <mergeCell ref="H1649:I1649"/>
    <mergeCell ref="H1650:I1650"/>
    <mergeCell ref="H1651:I1651"/>
    <mergeCell ref="H1640:I1640"/>
    <mergeCell ref="H1641:I1641"/>
    <mergeCell ref="H1642:I1642"/>
    <mergeCell ref="H1643:I1643"/>
    <mergeCell ref="H1644:I1644"/>
    <mergeCell ref="H1645:I1645"/>
    <mergeCell ref="H1634:I1634"/>
    <mergeCell ref="H1635:I1635"/>
    <mergeCell ref="H1636:I1636"/>
    <mergeCell ref="H1637:I1637"/>
    <mergeCell ref="H1638:I1638"/>
    <mergeCell ref="H1639:I1639"/>
    <mergeCell ref="H1664:I1664"/>
    <mergeCell ref="H1665:I1665"/>
    <mergeCell ref="H1666:I1666"/>
    <mergeCell ref="H1667:I1667"/>
    <mergeCell ref="H1674:I1674"/>
    <mergeCell ref="H1675:I1675"/>
    <mergeCell ref="H1658:I1658"/>
    <mergeCell ref="H1659:I1659"/>
    <mergeCell ref="H1660:I1660"/>
    <mergeCell ref="H1661:I1661"/>
    <mergeCell ref="H1662:I1662"/>
    <mergeCell ref="H1663:I1663"/>
    <mergeCell ref="H1652:I1652"/>
    <mergeCell ref="H1653:I1653"/>
    <mergeCell ref="H1654:I1654"/>
    <mergeCell ref="H1655:I1655"/>
    <mergeCell ref="H1656:I1656"/>
    <mergeCell ref="H1657:I1657"/>
    <mergeCell ref="H1690:I1690"/>
    <mergeCell ref="H1693:I1693"/>
    <mergeCell ref="H1694:I1694"/>
    <mergeCell ref="H1695:I1695"/>
    <mergeCell ref="H1696:I1696"/>
    <mergeCell ref="H1701:I1701"/>
    <mergeCell ref="H1682:I1682"/>
    <mergeCell ref="H1683:I1683"/>
    <mergeCell ref="H1684:I1684"/>
    <mergeCell ref="H1685:I1685"/>
    <mergeCell ref="H1686:I1686"/>
    <mergeCell ref="H1689:I1689"/>
    <mergeCell ref="H1676:I1676"/>
    <mergeCell ref="H1677:I1677"/>
    <mergeCell ref="H1678:I1678"/>
    <mergeCell ref="H1679:I1679"/>
    <mergeCell ref="H1680:I1680"/>
    <mergeCell ref="H1681:I1681"/>
    <mergeCell ref="H1744:I1744"/>
    <mergeCell ref="H1745:I1745"/>
    <mergeCell ref="H1746:I1746"/>
    <mergeCell ref="H1748:I1748"/>
    <mergeCell ref="H1752:I1752"/>
    <mergeCell ref="H1753:I1753"/>
    <mergeCell ref="H1710:I1710"/>
    <mergeCell ref="H1719:I1719"/>
    <mergeCell ref="H1740:I1740"/>
    <mergeCell ref="H1741:I1741"/>
    <mergeCell ref="H1742:I1742"/>
    <mergeCell ref="H1743:I1743"/>
    <mergeCell ref="H1702:I1702"/>
    <mergeCell ref="H1703:I1703"/>
    <mergeCell ref="H1704:I1704"/>
    <mergeCell ref="H1705:I1705"/>
    <mergeCell ref="H1706:I1706"/>
    <mergeCell ref="H1709:I1709"/>
    <mergeCell ref="H1771:I1771"/>
    <mergeCell ref="H1772:I1772"/>
    <mergeCell ref="H1773:I1773"/>
    <mergeCell ref="H1774:I1774"/>
    <mergeCell ref="H1775:I1775"/>
    <mergeCell ref="H1776:I1776"/>
    <mergeCell ref="H1764:I1764"/>
    <mergeCell ref="H1766:I1766"/>
    <mergeCell ref="H1767:I1767"/>
    <mergeCell ref="H1768:I1768"/>
    <mergeCell ref="H1769:I1769"/>
    <mergeCell ref="H1770:I1770"/>
    <mergeCell ref="H1754:I1754"/>
    <mergeCell ref="H1755:I1755"/>
    <mergeCell ref="H1756:I1756"/>
    <mergeCell ref="H1759:I1759"/>
    <mergeCell ref="H1760:I1760"/>
    <mergeCell ref="H1763:I1763"/>
    <mergeCell ref="H1789:I1789"/>
    <mergeCell ref="H1790:I1790"/>
    <mergeCell ref="H1791:I1791"/>
    <mergeCell ref="H1792:I1792"/>
    <mergeCell ref="H1793:I1793"/>
    <mergeCell ref="H1794:I1794"/>
    <mergeCell ref="H1783:I1783"/>
    <mergeCell ref="H1784:I1784"/>
    <mergeCell ref="H1785:I1785"/>
    <mergeCell ref="H1786:I1786"/>
    <mergeCell ref="H1787:I1787"/>
    <mergeCell ref="H1788:I1788"/>
    <mergeCell ref="H1777:I1777"/>
    <mergeCell ref="H1778:I1778"/>
    <mergeCell ref="H1779:I1779"/>
    <mergeCell ref="H1780:I1780"/>
    <mergeCell ref="H1781:I1781"/>
    <mergeCell ref="H1782:I1782"/>
    <mergeCell ref="H1807:I1807"/>
    <mergeCell ref="H1808:I1808"/>
    <mergeCell ref="H1809:I1809"/>
    <mergeCell ref="H1810:I1810"/>
    <mergeCell ref="H1811:I1811"/>
    <mergeCell ref="H1812:I1812"/>
    <mergeCell ref="H1801:I1801"/>
    <mergeCell ref="H1802:I1802"/>
    <mergeCell ref="H1803:I1803"/>
    <mergeCell ref="H1804:I1804"/>
    <mergeCell ref="H1805:I1805"/>
    <mergeCell ref="H1806:I1806"/>
    <mergeCell ref="H1795:I1795"/>
    <mergeCell ref="H1796:I1796"/>
    <mergeCell ref="H1797:I1797"/>
    <mergeCell ref="H1798:I1798"/>
    <mergeCell ref="H1799:I1799"/>
    <mergeCell ref="H1800:I1800"/>
    <mergeCell ref="H1825:I1825"/>
    <mergeCell ref="H1826:I1826"/>
    <mergeCell ref="H1827:I1827"/>
    <mergeCell ref="H1828:I1828"/>
    <mergeCell ref="H1829:I1829"/>
    <mergeCell ref="H1830:I1830"/>
    <mergeCell ref="H1819:I1819"/>
    <mergeCell ref="H1820:I1820"/>
    <mergeCell ref="H1821:I1821"/>
    <mergeCell ref="H1822:I1822"/>
    <mergeCell ref="H1823:I1823"/>
    <mergeCell ref="H1824:I1824"/>
    <mergeCell ref="H1813:I1813"/>
    <mergeCell ref="H1814:I1814"/>
    <mergeCell ref="H1815:I1815"/>
    <mergeCell ref="H1816:I1816"/>
    <mergeCell ref="H1817:I1817"/>
    <mergeCell ref="H1818:I1818"/>
    <mergeCell ref="H1843:I1843"/>
    <mergeCell ref="H1844:I1844"/>
    <mergeCell ref="H1845:I1845"/>
    <mergeCell ref="H1846:I1846"/>
    <mergeCell ref="H1847:I1847"/>
    <mergeCell ref="H1848:I1848"/>
    <mergeCell ref="H1837:I1837"/>
    <mergeCell ref="H1838:I1838"/>
    <mergeCell ref="H1839:I1839"/>
    <mergeCell ref="H1840:I1840"/>
    <mergeCell ref="H1841:I1841"/>
    <mergeCell ref="H1842:I1842"/>
    <mergeCell ref="H1831:I1831"/>
    <mergeCell ref="H1832:I1832"/>
    <mergeCell ref="H1833:I1833"/>
    <mergeCell ref="H1834:I1834"/>
    <mergeCell ref="H1835:I1835"/>
    <mergeCell ref="H1836:I1836"/>
    <mergeCell ref="H1863:I1863"/>
    <mergeCell ref="H1864:I1864"/>
    <mergeCell ref="H1865:I1865"/>
    <mergeCell ref="H1866:I1866"/>
    <mergeCell ref="H1867:I1867"/>
    <mergeCell ref="H1868:I1868"/>
    <mergeCell ref="H1855:I1855"/>
    <mergeCell ref="H1858:I1858"/>
    <mergeCell ref="H1859:I1859"/>
    <mergeCell ref="H1860:I1860"/>
    <mergeCell ref="H1861:I1861"/>
    <mergeCell ref="H1862:I1862"/>
    <mergeCell ref="H1849:I1849"/>
    <mergeCell ref="H1850:I1850"/>
    <mergeCell ref="H1851:I1851"/>
    <mergeCell ref="H1852:I1852"/>
    <mergeCell ref="H1853:I1853"/>
    <mergeCell ref="H1854:I1854"/>
    <mergeCell ref="H1889:I1889"/>
    <mergeCell ref="H1890:I1890"/>
    <mergeCell ref="H1891:I1891"/>
    <mergeCell ref="H1892:I1892"/>
    <mergeCell ref="H1893:I1893"/>
    <mergeCell ref="H1894:I1894"/>
    <mergeCell ref="H1875:I1875"/>
    <mergeCell ref="H1884:I1884"/>
    <mergeCell ref="H1885:I1885"/>
    <mergeCell ref="H1886:I1886"/>
    <mergeCell ref="H1887:I1887"/>
    <mergeCell ref="H1888:I1888"/>
    <mergeCell ref="H1869:I1869"/>
    <mergeCell ref="H1870:I1870"/>
    <mergeCell ref="H1871:I1871"/>
    <mergeCell ref="H1872:I1872"/>
    <mergeCell ref="H1873:I1873"/>
    <mergeCell ref="H1874:I1874"/>
    <mergeCell ref="H1915:I1915"/>
    <mergeCell ref="H1916:I1916"/>
    <mergeCell ref="H1917:I1917"/>
    <mergeCell ref="H1918:I1918"/>
    <mergeCell ref="H1919:I1919"/>
    <mergeCell ref="H1920:I1920"/>
    <mergeCell ref="H1901:I1901"/>
    <mergeCell ref="H1902:I1902"/>
    <mergeCell ref="H1911:I1911"/>
    <mergeCell ref="H1912:I1912"/>
    <mergeCell ref="H1913:I1913"/>
    <mergeCell ref="H1914:I1914"/>
    <mergeCell ref="H1895:I1895"/>
    <mergeCell ref="H1896:I1896"/>
    <mergeCell ref="H1897:I1897"/>
    <mergeCell ref="H1898:I1898"/>
    <mergeCell ref="H1899:I1899"/>
    <mergeCell ref="H1900:I1900"/>
    <mergeCell ref="H1941:I1941"/>
    <mergeCell ref="H1942:I1942"/>
    <mergeCell ref="H1943:I1943"/>
    <mergeCell ref="H1944:I1944"/>
    <mergeCell ref="H1945:I1945"/>
    <mergeCell ref="H1946:I1946"/>
    <mergeCell ref="H1927:I1927"/>
    <mergeCell ref="H1928:I1928"/>
    <mergeCell ref="H1929:I1929"/>
    <mergeCell ref="H1930:I1930"/>
    <mergeCell ref="H1931:I1931"/>
    <mergeCell ref="H1940:I1940"/>
    <mergeCell ref="H1921:I1921"/>
    <mergeCell ref="H1922:I1922"/>
    <mergeCell ref="H1923:I1923"/>
    <mergeCell ref="H1924:I1924"/>
    <mergeCell ref="H1925:I1925"/>
    <mergeCell ref="H1926:I1926"/>
    <mergeCell ref="H1959:I1959"/>
    <mergeCell ref="H1960:I1960"/>
    <mergeCell ref="H1961:I1961"/>
    <mergeCell ref="H1962:I1962"/>
    <mergeCell ref="H1963:I1963"/>
    <mergeCell ref="H1964:I1964"/>
    <mergeCell ref="H1953:I1953"/>
    <mergeCell ref="H1954:I1954"/>
    <mergeCell ref="H1955:I1955"/>
    <mergeCell ref="H1956:I1956"/>
    <mergeCell ref="H1957:I1957"/>
    <mergeCell ref="H1958:I1958"/>
    <mergeCell ref="H1947:I1947"/>
    <mergeCell ref="H1948:I1948"/>
    <mergeCell ref="H1949:I1949"/>
    <mergeCell ref="H1950:I1950"/>
    <mergeCell ref="H1951:I1951"/>
    <mergeCell ref="H1952:I1952"/>
    <mergeCell ref="H1977:I1977"/>
    <mergeCell ref="H1978:I1978"/>
    <mergeCell ref="H1979:I1979"/>
    <mergeCell ref="H1980:I1980"/>
    <mergeCell ref="H1981:I1981"/>
    <mergeCell ref="H1982:I1982"/>
    <mergeCell ref="H1971:I1971"/>
    <mergeCell ref="H1972:I1972"/>
    <mergeCell ref="H1973:I1973"/>
    <mergeCell ref="H1974:I1974"/>
    <mergeCell ref="H1975:I1975"/>
    <mergeCell ref="H1976:I1976"/>
    <mergeCell ref="H1965:I1965"/>
    <mergeCell ref="H1966:I1966"/>
    <mergeCell ref="H1967:I1967"/>
    <mergeCell ref="H1968:I1968"/>
    <mergeCell ref="H1969:I1969"/>
    <mergeCell ref="H1970:I1970"/>
  </mergeCells>
  <phoneticPr fontId="3"/>
  <pageMargins left="0.59" right="0.26" top="1.02" bottom="0.52" header="0.32" footer="0.27"/>
  <pageSetup paperSize="9" orientation="portrait" copies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3DBE-102D-4E6C-B7E0-78F43F52E2CF}">
  <dimension ref="A1:V128"/>
  <sheetViews>
    <sheetView view="pageBreakPreview" workbookViewId="0"/>
  </sheetViews>
  <sheetFormatPr defaultColWidth="9" defaultRowHeight="12" customHeight="1"/>
  <cols>
    <col min="1" max="2" width="5.625" style="122" customWidth="1"/>
    <col min="3" max="5" width="8.125" style="122" customWidth="1"/>
    <col min="6" max="6" width="4.125" style="122" customWidth="1"/>
    <col min="7" max="7" width="5.375" style="122" customWidth="1"/>
    <col min="8" max="8" width="15.625" style="122" customWidth="1"/>
    <col min="9" max="9" width="5.625" style="122" customWidth="1"/>
    <col min="10" max="11" width="5.125" style="122" customWidth="1"/>
    <col min="12" max="12" width="7.625" style="122" customWidth="1"/>
    <col min="13" max="13" width="9.625" style="122" customWidth="1"/>
    <col min="14" max="14" width="7.625" style="122" customWidth="1"/>
    <col min="15" max="18" width="9.625" style="122" customWidth="1"/>
    <col min="19" max="20" width="9.375" style="122" bestFit="1" customWidth="1"/>
    <col min="21" max="16384" width="9" style="122"/>
  </cols>
  <sheetData>
    <row r="1" spans="1:20" ht="12" customHeight="1">
      <c r="H1" s="1034" t="s">
        <v>29</v>
      </c>
      <c r="I1" s="1034"/>
      <c r="J1" s="1034"/>
      <c r="K1" s="1034"/>
      <c r="L1" s="1034"/>
      <c r="M1" s="1034"/>
      <c r="N1" s="1034"/>
    </row>
    <row r="2" spans="1:20" ht="12" customHeight="1">
      <c r="H2" s="1034"/>
      <c r="I2" s="1034"/>
      <c r="J2" s="1034"/>
      <c r="K2" s="1034"/>
      <c r="L2" s="1034"/>
      <c r="M2" s="1034"/>
      <c r="N2" s="1034"/>
      <c r="Q2" s="123"/>
      <c r="R2" s="124"/>
    </row>
    <row r="3" spans="1:20" ht="12" customHeight="1">
      <c r="H3" s="1034"/>
      <c r="I3" s="1034"/>
      <c r="J3" s="1034"/>
      <c r="K3" s="1034"/>
      <c r="L3" s="1034"/>
      <c r="M3" s="1034"/>
      <c r="N3" s="1034"/>
      <c r="O3" s="125"/>
      <c r="P3" s="125"/>
      <c r="Q3" s="125"/>
      <c r="R3" s="125"/>
    </row>
    <row r="4" spans="1:20" ht="12" customHeight="1" thickBot="1">
      <c r="A4" s="904" t="s">
        <v>30</v>
      </c>
      <c r="B4" s="904"/>
      <c r="M4" s="123" t="s">
        <v>31</v>
      </c>
      <c r="O4" s="126"/>
      <c r="P4" s="127"/>
      <c r="Q4" s="127"/>
      <c r="R4" s="127"/>
    </row>
    <row r="5" spans="1:20" ht="12" customHeight="1">
      <c r="A5" s="985" t="s">
        <v>32</v>
      </c>
      <c r="B5" s="986"/>
      <c r="C5" s="987" t="s">
        <v>33</v>
      </c>
      <c r="D5" s="988" t="s">
        <v>34</v>
      </c>
      <c r="E5" s="988" t="s">
        <v>35</v>
      </c>
      <c r="F5" s="991" t="s">
        <v>36</v>
      </c>
      <c r="G5" s="992"/>
      <c r="H5" s="119"/>
      <c r="I5" s="120"/>
      <c r="J5" s="994" t="s">
        <v>37</v>
      </c>
      <c r="K5" s="995"/>
      <c r="L5" s="995"/>
      <c r="M5" s="996"/>
      <c r="N5" s="994" t="s">
        <v>38</v>
      </c>
      <c r="O5" s="996"/>
      <c r="P5" s="1000" t="s">
        <v>39</v>
      </c>
      <c r="Q5" s="1000" t="s">
        <v>40</v>
      </c>
      <c r="R5" s="1003" t="s">
        <v>41</v>
      </c>
    </row>
    <row r="6" spans="1:20" ht="12" customHeight="1">
      <c r="A6" s="859"/>
      <c r="B6" s="860"/>
      <c r="C6" s="867"/>
      <c r="D6" s="989"/>
      <c r="E6" s="989"/>
      <c r="F6" s="890"/>
      <c r="G6" s="891"/>
      <c r="H6" s="129"/>
      <c r="I6" s="1006" t="s">
        <v>42</v>
      </c>
      <c r="J6" s="997"/>
      <c r="K6" s="998"/>
      <c r="L6" s="998"/>
      <c r="M6" s="999"/>
      <c r="N6" s="997"/>
      <c r="O6" s="999"/>
      <c r="P6" s="1001"/>
      <c r="Q6" s="1001"/>
      <c r="R6" s="1004"/>
    </row>
    <row r="7" spans="1:20" ht="12" customHeight="1">
      <c r="A7" s="859"/>
      <c r="B7" s="860"/>
      <c r="C7" s="867"/>
      <c r="D7" s="989"/>
      <c r="E7" s="989"/>
      <c r="F7" s="890"/>
      <c r="G7" s="891"/>
      <c r="H7" s="128" t="s">
        <v>43</v>
      </c>
      <c r="I7" s="1006"/>
      <c r="J7" s="984" t="s">
        <v>44</v>
      </c>
      <c r="K7" s="1007" t="s">
        <v>45</v>
      </c>
      <c r="L7" s="1007" t="s">
        <v>46</v>
      </c>
      <c r="M7" s="981" t="s">
        <v>47</v>
      </c>
      <c r="N7" s="984" t="s">
        <v>48</v>
      </c>
      <c r="O7" s="981" t="s">
        <v>49</v>
      </c>
      <c r="P7" s="1001"/>
      <c r="Q7" s="1001"/>
      <c r="R7" s="1004"/>
    </row>
    <row r="8" spans="1:20" ht="12" customHeight="1">
      <c r="A8" s="859"/>
      <c r="B8" s="860"/>
      <c r="C8" s="867"/>
      <c r="D8" s="989"/>
      <c r="E8" s="989"/>
      <c r="F8" s="890"/>
      <c r="G8" s="891"/>
      <c r="H8" s="129"/>
      <c r="I8" s="1006"/>
      <c r="J8" s="871"/>
      <c r="K8" s="1008"/>
      <c r="L8" s="1008"/>
      <c r="M8" s="982"/>
      <c r="N8" s="871"/>
      <c r="O8" s="982"/>
      <c r="P8" s="1001"/>
      <c r="Q8" s="1001"/>
      <c r="R8" s="1004"/>
    </row>
    <row r="9" spans="1:20" ht="12" customHeight="1">
      <c r="A9" s="861"/>
      <c r="B9" s="862"/>
      <c r="C9" s="868"/>
      <c r="D9" s="990"/>
      <c r="E9" s="990"/>
      <c r="F9" s="892"/>
      <c r="G9" s="893"/>
      <c r="H9" s="130"/>
      <c r="I9" s="131"/>
      <c r="J9" s="872"/>
      <c r="K9" s="1009"/>
      <c r="L9" s="1009"/>
      <c r="M9" s="983"/>
      <c r="N9" s="872"/>
      <c r="O9" s="983"/>
      <c r="P9" s="1002"/>
      <c r="Q9" s="1002"/>
      <c r="R9" s="1005"/>
      <c r="S9" s="125" t="s">
        <v>50</v>
      </c>
      <c r="T9" s="125" t="s">
        <v>51</v>
      </c>
    </row>
    <row r="10" spans="1:20" ht="12" customHeight="1">
      <c r="A10" s="1010" t="s">
        <v>52</v>
      </c>
      <c r="B10" s="1011"/>
      <c r="C10" s="966">
        <f>ROUND(廃材･発生材集計!B18,0)</f>
        <v>0</v>
      </c>
      <c r="D10" s="1028">
        <f>ROUND(廃材･発生材集計!B28,0)</f>
        <v>0</v>
      </c>
      <c r="E10" s="1031">
        <f>廃材･発生材集計!B24</f>
        <v>0</v>
      </c>
      <c r="F10" s="785"/>
      <c r="G10" s="785">
        <f>廃材･発生材集計!B26</f>
        <v>0</v>
      </c>
      <c r="H10" s="850"/>
      <c r="I10" s="919"/>
      <c r="J10" s="960"/>
      <c r="K10" s="132">
        <f>F10</f>
        <v>0</v>
      </c>
      <c r="L10" s="133"/>
      <c r="M10" s="134">
        <f>ROUNDDOWN(C10*L10,0)</f>
        <v>0</v>
      </c>
      <c r="N10" s="135"/>
      <c r="O10" s="134">
        <f>ROUNDDOWN(G10*N10,0)</f>
        <v>0</v>
      </c>
      <c r="P10" s="136"/>
      <c r="Q10" s="922">
        <f>SUMIF(P10:P15,MIN(P10:P15),S10:S15)</f>
        <v>0</v>
      </c>
      <c r="R10" s="924">
        <f>SUMIF(P10:P15,MIN(P10:P15),T10:T15)</f>
        <v>0</v>
      </c>
      <c r="S10" s="137"/>
      <c r="T10" s="138"/>
    </row>
    <row r="11" spans="1:20" ht="12" customHeight="1">
      <c r="A11" s="1012"/>
      <c r="B11" s="1013"/>
      <c r="C11" s="967"/>
      <c r="D11" s="1029"/>
      <c r="E11" s="1032"/>
      <c r="F11" s="869"/>
      <c r="G11" s="869"/>
      <c r="H11" s="845"/>
      <c r="I11" s="948"/>
      <c r="J11" s="960"/>
      <c r="K11" s="139">
        <f>F13</f>
        <v>0</v>
      </c>
      <c r="L11" s="140"/>
      <c r="M11" s="141">
        <f>ROUNDDOWN(C10*L11,0)</f>
        <v>0</v>
      </c>
      <c r="N11" s="142"/>
      <c r="O11" s="141">
        <f>ROUNDDOWN(G13*N11,0)</f>
        <v>0</v>
      </c>
      <c r="P11" s="143">
        <f>M10+M11+O10+O11</f>
        <v>0</v>
      </c>
      <c r="Q11" s="923"/>
      <c r="R11" s="925"/>
      <c r="S11" s="144">
        <f>SUM(M10:M11)</f>
        <v>0</v>
      </c>
      <c r="T11" s="145">
        <f>SUM(O10:O11)</f>
        <v>0</v>
      </c>
    </row>
    <row r="12" spans="1:20" ht="12" customHeight="1">
      <c r="A12" s="1012"/>
      <c r="B12" s="1013"/>
      <c r="C12" s="967"/>
      <c r="D12" s="1029"/>
      <c r="E12" s="1032"/>
      <c r="F12" s="942"/>
      <c r="G12" s="942"/>
      <c r="H12" s="962"/>
      <c r="I12" s="948"/>
      <c r="J12" s="963"/>
      <c r="K12" s="139">
        <f>F10</f>
        <v>0</v>
      </c>
      <c r="L12" s="140"/>
      <c r="M12" s="141">
        <f>ROUNDDOWN(C10*L12,0)</f>
        <v>0</v>
      </c>
      <c r="N12" s="142"/>
      <c r="O12" s="141">
        <f>ROUNDDOWN(G10*N12,0)</f>
        <v>0</v>
      </c>
      <c r="P12" s="173"/>
      <c r="Q12" s="923"/>
      <c r="R12" s="925"/>
      <c r="S12" s="151"/>
      <c r="T12" s="152"/>
    </row>
    <row r="13" spans="1:20" ht="12" customHeight="1">
      <c r="A13" s="1012"/>
      <c r="B13" s="1013"/>
      <c r="C13" s="967"/>
      <c r="D13" s="1029"/>
      <c r="E13" s="1032"/>
      <c r="F13" s="907"/>
      <c r="G13" s="907">
        <f>廃材･発生材集計!B27</f>
        <v>0</v>
      </c>
      <c r="H13" s="946"/>
      <c r="I13" s="948"/>
      <c r="J13" s="963"/>
      <c r="K13" s="139">
        <f>F13</f>
        <v>0</v>
      </c>
      <c r="L13" s="140"/>
      <c r="M13" s="141">
        <f>ROUNDDOWN(C10*L13,0)</f>
        <v>0</v>
      </c>
      <c r="N13" s="142"/>
      <c r="O13" s="141">
        <f>ROUNDDOWN(G13*N13,0)</f>
        <v>0</v>
      </c>
      <c r="P13" s="143">
        <f>M12+M13+O12+O13</f>
        <v>0</v>
      </c>
      <c r="Q13" s="923"/>
      <c r="R13" s="925"/>
      <c r="S13" s="144">
        <f>SUM(M12:M13)</f>
        <v>0</v>
      </c>
      <c r="T13" s="145">
        <f>SUM(O12:O13)</f>
        <v>0</v>
      </c>
    </row>
    <row r="14" spans="1:20" ht="12" customHeight="1">
      <c r="A14" s="1012"/>
      <c r="B14" s="1013"/>
      <c r="C14" s="967"/>
      <c r="D14" s="1029"/>
      <c r="E14" s="1032"/>
      <c r="F14" s="869"/>
      <c r="G14" s="869"/>
      <c r="H14" s="844"/>
      <c r="I14" s="948"/>
      <c r="J14" s="960"/>
      <c r="K14" s="139">
        <f>F10</f>
        <v>0</v>
      </c>
      <c r="L14" s="140"/>
      <c r="M14" s="141">
        <f>ROUNDDOWN(C10*L14,0)</f>
        <v>0</v>
      </c>
      <c r="N14" s="142"/>
      <c r="O14" s="141">
        <f>ROUNDDOWN(G10*N14,0)</f>
        <v>0</v>
      </c>
      <c r="P14" s="154"/>
      <c r="Q14" s="923"/>
      <c r="R14" s="925"/>
      <c r="S14" s="151"/>
      <c r="T14" s="152"/>
    </row>
    <row r="15" spans="1:20" ht="12" customHeight="1">
      <c r="A15" s="1014"/>
      <c r="B15" s="1015"/>
      <c r="C15" s="968"/>
      <c r="D15" s="1030"/>
      <c r="E15" s="1033"/>
      <c r="F15" s="786"/>
      <c r="G15" s="786"/>
      <c r="H15" s="881"/>
      <c r="I15" s="949"/>
      <c r="J15" s="993"/>
      <c r="K15" s="155">
        <f>F13</f>
        <v>0</v>
      </c>
      <c r="L15" s="156"/>
      <c r="M15" s="157">
        <f>ROUNDDOWN(C10*L15,0)</f>
        <v>0</v>
      </c>
      <c r="N15" s="158"/>
      <c r="O15" s="157">
        <f>ROUNDDOWN(G13*N15,0)</f>
        <v>0</v>
      </c>
      <c r="P15" s="159">
        <f>M14+M15+O14+O15</f>
        <v>0</v>
      </c>
      <c r="Q15" s="160" t="s">
        <v>56</v>
      </c>
      <c r="R15" s="161" t="s">
        <v>57</v>
      </c>
      <c r="S15" s="162">
        <f>SUM(M14:M15)</f>
        <v>0</v>
      </c>
      <c r="T15" s="163">
        <f>SUM(O14:O15)</f>
        <v>0</v>
      </c>
    </row>
    <row r="16" spans="1:20" ht="12" customHeight="1">
      <c r="A16" s="1010" t="s">
        <v>58</v>
      </c>
      <c r="B16" s="1011"/>
      <c r="C16" s="966" t="e">
        <f>ROUND(廃材･発生材集計!D18,1)</f>
        <v>#REF!</v>
      </c>
      <c r="D16" s="936" t="e">
        <f>ROUND(廃材･発生材集計!D28,0)</f>
        <v>#REF!</v>
      </c>
      <c r="E16" s="939" t="e">
        <f>廃材･発生材集計!D24</f>
        <v>#REF!</v>
      </c>
      <c r="F16" s="785" t="s">
        <v>59</v>
      </c>
      <c r="G16" s="785">
        <f>廃材･発生材集計!D26</f>
        <v>4</v>
      </c>
      <c r="H16" s="850" t="s">
        <v>53</v>
      </c>
      <c r="I16" s="919" t="s">
        <v>54</v>
      </c>
      <c r="J16" s="960">
        <v>16</v>
      </c>
      <c r="K16" s="132" t="str">
        <f>F16</f>
        <v>10t</v>
      </c>
      <c r="L16" s="133"/>
      <c r="M16" s="134" t="e">
        <f>ROUNDDOWN(C16*L16,0)</f>
        <v>#REF!</v>
      </c>
      <c r="N16" s="135"/>
      <c r="O16" s="134">
        <f>ROUNDDOWN(G16*N16,0)</f>
        <v>0</v>
      </c>
      <c r="P16" s="136"/>
      <c r="Q16" s="922">
        <f>SUMIF(P16:P21,MIN(P16:P21),S16:S21)</f>
        <v>27480</v>
      </c>
      <c r="R16" s="924">
        <f>SUMIF(P16:P21,MIN(P16:P21),T16:T21)</f>
        <v>40000</v>
      </c>
      <c r="S16" s="137"/>
      <c r="T16" s="138"/>
    </row>
    <row r="17" spans="1:20" ht="12" customHeight="1">
      <c r="A17" s="1012"/>
      <c r="B17" s="1013"/>
      <c r="C17" s="967"/>
      <c r="D17" s="937"/>
      <c r="E17" s="940"/>
      <c r="F17" s="869"/>
      <c r="G17" s="869"/>
      <c r="H17" s="845"/>
      <c r="I17" s="948"/>
      <c r="J17" s="960"/>
      <c r="K17" s="139" t="str">
        <f>F19</f>
        <v>4t</v>
      </c>
      <c r="L17" s="140">
        <v>7360</v>
      </c>
      <c r="M17" s="141">
        <f>L17*G19</f>
        <v>0</v>
      </c>
      <c r="N17" s="142">
        <v>6000</v>
      </c>
      <c r="O17" s="141">
        <f>ROUNDDOWN(G19*N17,0)</f>
        <v>0</v>
      </c>
      <c r="P17" s="143"/>
      <c r="Q17" s="923"/>
      <c r="R17" s="925"/>
      <c r="S17" s="144" t="e">
        <f>SUM(M16:M17)</f>
        <v>#REF!</v>
      </c>
      <c r="T17" s="145">
        <f>SUM(O16:O17)</f>
        <v>0</v>
      </c>
    </row>
    <row r="18" spans="1:20" ht="12" customHeight="1">
      <c r="A18" s="1012"/>
      <c r="B18" s="1013"/>
      <c r="C18" s="967"/>
      <c r="D18" s="937"/>
      <c r="E18" s="940"/>
      <c r="F18" s="942"/>
      <c r="G18" s="942"/>
      <c r="H18" s="962" t="s">
        <v>60</v>
      </c>
      <c r="I18" s="948" t="s">
        <v>55</v>
      </c>
      <c r="J18" s="963">
        <v>14</v>
      </c>
      <c r="K18" s="167" t="str">
        <f>F16</f>
        <v>10t</v>
      </c>
      <c r="L18" s="140"/>
      <c r="M18" s="141" t="e">
        <f>ROUNDDOWN(C16*L18,0)</f>
        <v>#REF!</v>
      </c>
      <c r="N18" s="142"/>
      <c r="O18" s="141">
        <f>ROUNDDOWN(G16*N18,0)</f>
        <v>0</v>
      </c>
      <c r="P18" s="173"/>
      <c r="Q18" s="923"/>
      <c r="R18" s="925"/>
      <c r="S18" s="151"/>
      <c r="T18" s="152"/>
    </row>
    <row r="19" spans="1:20" ht="12" customHeight="1">
      <c r="A19" s="1012"/>
      <c r="B19" s="1013"/>
      <c r="C19" s="967"/>
      <c r="D19" s="937"/>
      <c r="E19" s="940"/>
      <c r="F19" s="907" t="str">
        <f>廃材･発生材集計!E27</f>
        <v>4t</v>
      </c>
      <c r="G19" s="907">
        <f>廃材･発生材集計!D27</f>
        <v>0</v>
      </c>
      <c r="H19" s="946"/>
      <c r="I19" s="948"/>
      <c r="J19" s="963"/>
      <c r="K19" s="139" t="str">
        <f>F19</f>
        <v>4t</v>
      </c>
      <c r="L19" s="140">
        <v>7360</v>
      </c>
      <c r="M19" s="141">
        <f>L19*G19</f>
        <v>0</v>
      </c>
      <c r="N19" s="142">
        <v>4000</v>
      </c>
      <c r="O19" s="141">
        <f>ROUNDDOWN(G19*N19,0)</f>
        <v>0</v>
      </c>
      <c r="P19" s="143"/>
      <c r="Q19" s="923"/>
      <c r="R19" s="925"/>
      <c r="S19" s="144" t="e">
        <f>SUM(M18:M19)</f>
        <v>#REF!</v>
      </c>
      <c r="T19" s="145">
        <f>SUM(O18:O19)</f>
        <v>0</v>
      </c>
    </row>
    <row r="20" spans="1:20" ht="12" customHeight="1">
      <c r="A20" s="1012"/>
      <c r="B20" s="1013"/>
      <c r="C20" s="967"/>
      <c r="D20" s="937"/>
      <c r="E20" s="940"/>
      <c r="F20" s="869"/>
      <c r="G20" s="869"/>
      <c r="H20" s="1022" t="s">
        <v>61</v>
      </c>
      <c r="I20" s="1024" t="s">
        <v>55</v>
      </c>
      <c r="J20" s="1026">
        <v>9</v>
      </c>
      <c r="K20" s="318" t="str">
        <f>F16</f>
        <v>10t</v>
      </c>
      <c r="L20" s="319">
        <v>6870</v>
      </c>
      <c r="M20" s="320">
        <f>ROUNDDOWN(G16*L20,0)</f>
        <v>27480</v>
      </c>
      <c r="N20" s="321">
        <v>10000</v>
      </c>
      <c r="O20" s="320">
        <f>ROUNDDOWN(G16*N20,0)</f>
        <v>40000</v>
      </c>
      <c r="P20" s="322"/>
      <c r="Q20" s="923"/>
      <c r="R20" s="925"/>
      <c r="S20" s="151"/>
      <c r="T20" s="152"/>
    </row>
    <row r="21" spans="1:20" ht="12" customHeight="1">
      <c r="A21" s="1014"/>
      <c r="B21" s="1015"/>
      <c r="C21" s="968"/>
      <c r="D21" s="938"/>
      <c r="E21" s="941"/>
      <c r="F21" s="786"/>
      <c r="G21" s="786"/>
      <c r="H21" s="1023"/>
      <c r="I21" s="1025"/>
      <c r="J21" s="1027"/>
      <c r="K21" s="323" t="str">
        <f>F19</f>
        <v>4t</v>
      </c>
      <c r="L21" s="324">
        <v>4920</v>
      </c>
      <c r="M21" s="325">
        <f>L21*G19</f>
        <v>0</v>
      </c>
      <c r="N21" s="326">
        <v>6000</v>
      </c>
      <c r="O21" s="325">
        <f>ROUNDDOWN(G19*N21,0)</f>
        <v>0</v>
      </c>
      <c r="P21" s="327">
        <f>M20+M21+O20+O21</f>
        <v>67480</v>
      </c>
      <c r="Q21" s="160" t="s">
        <v>56</v>
      </c>
      <c r="R21" s="161" t="s">
        <v>57</v>
      </c>
      <c r="S21" s="162">
        <f>SUM(M20:M21)</f>
        <v>27480</v>
      </c>
      <c r="T21" s="163">
        <f>SUM(O20:O21)</f>
        <v>40000</v>
      </c>
    </row>
    <row r="22" spans="1:20" ht="12" customHeight="1">
      <c r="A22" s="1010" t="s">
        <v>62</v>
      </c>
      <c r="B22" s="1011"/>
      <c r="C22" s="966">
        <f>ROUNDDOWN(廃材･発生材集計!F18,1)</f>
        <v>6.3</v>
      </c>
      <c r="D22" s="936">
        <f>ROUND(廃材･発生材集計!F28,1)</f>
        <v>13.9</v>
      </c>
      <c r="E22" s="939">
        <f>廃材･発生材集計!F24</f>
        <v>14.65</v>
      </c>
      <c r="F22" s="785" t="s">
        <v>59</v>
      </c>
      <c r="G22" s="785">
        <f>廃材･発生材集計!F26</f>
        <v>2</v>
      </c>
      <c r="H22" s="850" t="s">
        <v>53</v>
      </c>
      <c r="I22" s="919" t="s">
        <v>54</v>
      </c>
      <c r="J22" s="960">
        <v>16</v>
      </c>
      <c r="K22" s="132" t="str">
        <f>F22</f>
        <v>10t</v>
      </c>
      <c r="L22" s="133"/>
      <c r="M22" s="134">
        <f>ROUNDDOWN(C22*L22,0)</f>
        <v>0</v>
      </c>
      <c r="N22" s="135"/>
      <c r="O22" s="134">
        <f>ROUNDDOWN(G22*N22,0)</f>
        <v>0</v>
      </c>
      <c r="P22" s="136"/>
      <c r="Q22" s="922">
        <f>SUMIF(P22:P27,MIN(P22:P27),S22:S27)</f>
        <v>13740</v>
      </c>
      <c r="R22" s="924">
        <f>SUMIF(P22:P27,MIN(P22:P27),T22:T27)</f>
        <v>40000</v>
      </c>
      <c r="S22" s="137"/>
      <c r="T22" s="138"/>
    </row>
    <row r="23" spans="1:20" ht="12" customHeight="1">
      <c r="A23" s="1012"/>
      <c r="B23" s="1013"/>
      <c r="C23" s="967"/>
      <c r="D23" s="937"/>
      <c r="E23" s="940"/>
      <c r="F23" s="869"/>
      <c r="G23" s="869"/>
      <c r="H23" s="845"/>
      <c r="I23" s="948"/>
      <c r="J23" s="960"/>
      <c r="K23" s="139">
        <f>F25</f>
        <v>0</v>
      </c>
      <c r="L23" s="140"/>
      <c r="M23" s="141">
        <f>L23*G25</f>
        <v>0</v>
      </c>
      <c r="N23" s="142"/>
      <c r="O23" s="141">
        <f>ROUNDDOWN(G25*N23,0)</f>
        <v>0</v>
      </c>
      <c r="P23" s="143"/>
      <c r="Q23" s="923"/>
      <c r="R23" s="925"/>
      <c r="S23" s="144">
        <f>SUM(M22:M23)</f>
        <v>0</v>
      </c>
      <c r="T23" s="145">
        <f>SUM(O22:O23)</f>
        <v>0</v>
      </c>
    </row>
    <row r="24" spans="1:20" ht="12" customHeight="1">
      <c r="A24" s="1012"/>
      <c r="B24" s="1013"/>
      <c r="C24" s="967"/>
      <c r="D24" s="937"/>
      <c r="E24" s="940"/>
      <c r="F24" s="942"/>
      <c r="G24" s="942"/>
      <c r="H24" s="962" t="s">
        <v>60</v>
      </c>
      <c r="I24" s="948" t="s">
        <v>55</v>
      </c>
      <c r="J24" s="963">
        <v>14</v>
      </c>
      <c r="K24" s="167" t="str">
        <f>F22</f>
        <v>10t</v>
      </c>
      <c r="L24" s="140"/>
      <c r="M24" s="141">
        <f>ROUNDDOWN(C22*L24,0)</f>
        <v>0</v>
      </c>
      <c r="N24" s="142"/>
      <c r="O24" s="141">
        <f>ROUNDDOWN(G22*N24,0)</f>
        <v>0</v>
      </c>
      <c r="P24" s="173"/>
      <c r="Q24" s="923"/>
      <c r="R24" s="925"/>
      <c r="S24" s="151"/>
      <c r="T24" s="152"/>
    </row>
    <row r="25" spans="1:20" ht="12" customHeight="1">
      <c r="A25" s="1012"/>
      <c r="B25" s="1013"/>
      <c r="C25" s="967"/>
      <c r="D25" s="937"/>
      <c r="E25" s="940"/>
      <c r="F25" s="907">
        <f>廃材･発生材集計!E33</f>
        <v>0</v>
      </c>
      <c r="G25" s="907">
        <f>廃材･発生材集計!D33</f>
        <v>0</v>
      </c>
      <c r="H25" s="946"/>
      <c r="I25" s="948"/>
      <c r="J25" s="963"/>
      <c r="K25" s="139">
        <f>F25</f>
        <v>0</v>
      </c>
      <c r="L25" s="140"/>
      <c r="M25" s="141">
        <f>L25*G25</f>
        <v>0</v>
      </c>
      <c r="N25" s="142"/>
      <c r="O25" s="141">
        <f>ROUNDDOWN(G25*N25,0)</f>
        <v>0</v>
      </c>
      <c r="P25" s="143"/>
      <c r="Q25" s="923"/>
      <c r="R25" s="925"/>
      <c r="S25" s="144">
        <f>SUM(M24:M25)</f>
        <v>0</v>
      </c>
      <c r="T25" s="145">
        <f>SUM(O24:O25)</f>
        <v>0</v>
      </c>
    </row>
    <row r="26" spans="1:20" ht="12" customHeight="1">
      <c r="A26" s="1012"/>
      <c r="B26" s="1013"/>
      <c r="C26" s="967"/>
      <c r="D26" s="937"/>
      <c r="E26" s="940"/>
      <c r="F26" s="869"/>
      <c r="G26" s="869"/>
      <c r="H26" s="1022" t="s">
        <v>61</v>
      </c>
      <c r="I26" s="1024" t="s">
        <v>55</v>
      </c>
      <c r="J26" s="1026">
        <v>9</v>
      </c>
      <c r="K26" s="318" t="str">
        <f>F22</f>
        <v>10t</v>
      </c>
      <c r="L26" s="319">
        <v>6870</v>
      </c>
      <c r="M26" s="320">
        <f>ROUNDDOWN(G22*L26,0)</f>
        <v>13740</v>
      </c>
      <c r="N26" s="321">
        <v>20000</v>
      </c>
      <c r="O26" s="320">
        <f>ROUNDDOWN(G22*N26,0)</f>
        <v>40000</v>
      </c>
      <c r="P26" s="322"/>
      <c r="Q26" s="923"/>
      <c r="R26" s="925"/>
      <c r="S26" s="151"/>
      <c r="T26" s="152"/>
    </row>
    <row r="27" spans="1:20" ht="12" customHeight="1">
      <c r="A27" s="1014"/>
      <c r="B27" s="1015"/>
      <c r="C27" s="968"/>
      <c r="D27" s="938"/>
      <c r="E27" s="941"/>
      <c r="F27" s="786"/>
      <c r="G27" s="786"/>
      <c r="H27" s="1023"/>
      <c r="I27" s="1025"/>
      <c r="J27" s="1027"/>
      <c r="K27" s="323">
        <f>F25</f>
        <v>0</v>
      </c>
      <c r="L27" s="324"/>
      <c r="M27" s="325">
        <f>L27*G25</f>
        <v>0</v>
      </c>
      <c r="N27" s="326"/>
      <c r="O27" s="325">
        <f>ROUNDDOWN(G25*N27,0)</f>
        <v>0</v>
      </c>
      <c r="P27" s="327">
        <f>M26+M27+O26+O27</f>
        <v>53740</v>
      </c>
      <c r="Q27" s="160" t="s">
        <v>56</v>
      </c>
      <c r="R27" s="161" t="s">
        <v>57</v>
      </c>
      <c r="S27" s="162">
        <f>SUM(M26:M27)</f>
        <v>13740</v>
      </c>
      <c r="T27" s="163">
        <f>SUM(O26:O27)</f>
        <v>40000</v>
      </c>
    </row>
    <row r="28" spans="1:20" ht="12" customHeight="1">
      <c r="A28" s="829" t="s">
        <v>64</v>
      </c>
      <c r="B28" s="830"/>
      <c r="C28" s="966">
        <f>ROUND(廃材･発生材集計!H18,1)</f>
        <v>0</v>
      </c>
      <c r="D28" s="936">
        <f>ROUND(廃材･発生材集計!H28,0)</f>
        <v>0</v>
      </c>
      <c r="E28" s="939">
        <f>廃材･発生材集計!H24</f>
        <v>0</v>
      </c>
      <c r="F28" s="785" t="s">
        <v>59</v>
      </c>
      <c r="G28" s="785">
        <f>廃材･発生材集計!H26</f>
        <v>0</v>
      </c>
      <c r="H28" s="1021" t="s">
        <v>53</v>
      </c>
      <c r="I28" s="979" t="s">
        <v>65</v>
      </c>
      <c r="J28" s="975">
        <v>16</v>
      </c>
      <c r="K28" s="266" t="str">
        <f>F28</f>
        <v>10t</v>
      </c>
      <c r="L28" s="267"/>
      <c r="M28" s="265">
        <f>ROUNDDOWN(C28*L28,0)</f>
        <v>0</v>
      </c>
      <c r="N28" s="268"/>
      <c r="O28" s="265">
        <f>ROUNDDOWN(G28*N28,0)</f>
        <v>0</v>
      </c>
      <c r="P28" s="269"/>
      <c r="Q28" s="922">
        <f>SUMIF(P28:P33,MIN(P28:P33),S28:S33)</f>
        <v>8260</v>
      </c>
      <c r="R28" s="924">
        <f>SUMIF(P28:P33,MIN(P28:P33),T28:T33)</f>
        <v>12000</v>
      </c>
      <c r="S28" s="137"/>
      <c r="T28" s="138"/>
    </row>
    <row r="29" spans="1:20" ht="12" customHeight="1">
      <c r="A29" s="831"/>
      <c r="B29" s="832"/>
      <c r="C29" s="967"/>
      <c r="D29" s="937"/>
      <c r="E29" s="940"/>
      <c r="F29" s="869"/>
      <c r="G29" s="869"/>
      <c r="H29" s="978"/>
      <c r="I29" s="980"/>
      <c r="J29" s="976"/>
      <c r="K29" s="256" t="str">
        <f>F31</f>
        <v>2t</v>
      </c>
      <c r="L29" s="257">
        <v>8260</v>
      </c>
      <c r="M29" s="258">
        <f>L29*G31</f>
        <v>8260</v>
      </c>
      <c r="N29" s="259">
        <v>12000</v>
      </c>
      <c r="O29" s="258">
        <f>ROUNDDOWN(G31*N29,0)</f>
        <v>12000</v>
      </c>
      <c r="P29" s="270">
        <f>M28+M29+O28+O29</f>
        <v>20260</v>
      </c>
      <c r="Q29" s="923"/>
      <c r="R29" s="925"/>
      <c r="S29" s="144">
        <f>SUM(M28:M29)</f>
        <v>8260</v>
      </c>
      <c r="T29" s="145">
        <f>SUM(O28:O29)</f>
        <v>12000</v>
      </c>
    </row>
    <row r="30" spans="1:20" ht="12" customHeight="1">
      <c r="A30" s="831"/>
      <c r="B30" s="832"/>
      <c r="C30" s="967"/>
      <c r="D30" s="937"/>
      <c r="E30" s="940"/>
      <c r="F30" s="942"/>
      <c r="G30" s="942"/>
      <c r="H30" s="946" t="s">
        <v>61</v>
      </c>
      <c r="I30" s="948" t="s">
        <v>55</v>
      </c>
      <c r="J30" s="963">
        <v>63</v>
      </c>
      <c r="K30" s="167" t="str">
        <f>F28</f>
        <v>10t</v>
      </c>
      <c r="L30" s="140"/>
      <c r="M30" s="141">
        <f>ROUNDDOWN(C28*L30,0)</f>
        <v>0</v>
      </c>
      <c r="N30" s="142"/>
      <c r="O30" s="141">
        <f>ROUNDDOWN(G28*N30,0)</f>
        <v>0</v>
      </c>
      <c r="P30" s="173"/>
      <c r="Q30" s="923"/>
      <c r="R30" s="925"/>
      <c r="S30" s="151"/>
      <c r="T30" s="152"/>
    </row>
    <row r="31" spans="1:20" ht="12" customHeight="1">
      <c r="A31" s="831"/>
      <c r="B31" s="832"/>
      <c r="C31" s="967"/>
      <c r="D31" s="937"/>
      <c r="E31" s="940"/>
      <c r="F31" s="907" t="str">
        <f>廃材･発生材集計!I27</f>
        <v>2t</v>
      </c>
      <c r="G31" s="907">
        <f>廃材･発生材集計!H27</f>
        <v>1</v>
      </c>
      <c r="H31" s="956"/>
      <c r="I31" s="908"/>
      <c r="J31" s="963"/>
      <c r="K31" s="139" t="str">
        <f>F31</f>
        <v>2t</v>
      </c>
      <c r="L31" s="140">
        <v>12400</v>
      </c>
      <c r="M31" s="141">
        <f>L31*G31</f>
        <v>12400</v>
      </c>
      <c r="N31" s="142">
        <v>18000</v>
      </c>
      <c r="O31" s="141">
        <f>ROUNDDOWN(G31*N31,0)</f>
        <v>18000</v>
      </c>
      <c r="P31" s="143">
        <f>M30+M31+O30+O31</f>
        <v>30400</v>
      </c>
      <c r="Q31" s="923"/>
      <c r="R31" s="925"/>
      <c r="S31" s="144">
        <f>SUM(M30:M31)</f>
        <v>12400</v>
      </c>
      <c r="T31" s="145">
        <f>SUM(O30:O31)</f>
        <v>18000</v>
      </c>
    </row>
    <row r="32" spans="1:20" ht="12" customHeight="1">
      <c r="A32" s="831"/>
      <c r="B32" s="832"/>
      <c r="C32" s="967"/>
      <c r="D32" s="937"/>
      <c r="E32" s="940"/>
      <c r="F32" s="869"/>
      <c r="G32" s="869"/>
      <c r="H32" s="962" t="s">
        <v>63</v>
      </c>
      <c r="I32" s="948" t="s">
        <v>55</v>
      </c>
      <c r="J32" s="963">
        <v>26</v>
      </c>
      <c r="K32" s="139" t="str">
        <f>F28</f>
        <v>10t</v>
      </c>
      <c r="L32" s="140"/>
      <c r="M32" s="141">
        <f>ROUNDDOWN(C28*L32,0)</f>
        <v>0</v>
      </c>
      <c r="N32" s="142"/>
      <c r="O32" s="141">
        <f>ROUNDDOWN(G28*N32,0)</f>
        <v>0</v>
      </c>
      <c r="P32" s="154"/>
      <c r="Q32" s="923"/>
      <c r="R32" s="925"/>
      <c r="S32" s="151"/>
      <c r="T32" s="152"/>
    </row>
    <row r="33" spans="1:20" ht="12" customHeight="1">
      <c r="A33" s="1019"/>
      <c r="B33" s="1020"/>
      <c r="C33" s="968"/>
      <c r="D33" s="938"/>
      <c r="E33" s="941"/>
      <c r="F33" s="786"/>
      <c r="G33" s="786"/>
      <c r="H33" s="947"/>
      <c r="I33" s="949"/>
      <c r="J33" s="964"/>
      <c r="K33" s="155" t="str">
        <f>F31</f>
        <v>2t</v>
      </c>
      <c r="L33" s="156">
        <v>12400</v>
      </c>
      <c r="M33" s="157">
        <f>G31*L33</f>
        <v>12400</v>
      </c>
      <c r="N33" s="158">
        <v>19000</v>
      </c>
      <c r="O33" s="157">
        <f>ROUNDDOWN(G31*N33,0)</f>
        <v>19000</v>
      </c>
      <c r="P33" s="159">
        <f>M32+M33+O32+O33</f>
        <v>31400</v>
      </c>
      <c r="Q33" s="160" t="s">
        <v>56</v>
      </c>
      <c r="R33" s="161" t="s">
        <v>57</v>
      </c>
      <c r="S33" s="162">
        <f>SUM(M32:M33)</f>
        <v>12400</v>
      </c>
      <c r="T33" s="163">
        <f>SUM(O32:O33)</f>
        <v>19000</v>
      </c>
    </row>
    <row r="34" spans="1:20" ht="12" customHeight="1">
      <c r="A34" s="1010" t="s">
        <v>66</v>
      </c>
      <c r="B34" s="1011"/>
      <c r="C34" s="966">
        <f>ROUND(廃材･発生材集計!J18,1)</f>
        <v>0</v>
      </c>
      <c r="D34" s="936">
        <f>ROUND(廃材･発生材集計!J28,1)</f>
        <v>0</v>
      </c>
      <c r="E34" s="939">
        <f>廃材･発生材集計!J24</f>
        <v>0</v>
      </c>
      <c r="F34" s="785"/>
      <c r="G34" s="785"/>
      <c r="H34" s="1018"/>
      <c r="I34" s="957"/>
      <c r="J34" s="959"/>
      <c r="K34" s="132"/>
      <c r="L34" s="133"/>
      <c r="M34" s="134">
        <f>ROUNDDOWN(C34*L34,0)</f>
        <v>0</v>
      </c>
      <c r="N34" s="135"/>
      <c r="O34" s="134">
        <f>ROUNDDOWN(G34*N34,0)</f>
        <v>0</v>
      </c>
      <c r="P34" s="136"/>
      <c r="Q34" s="922">
        <f>SUMIF(P34:P39,MIN(P34:P39),S34:S39)</f>
        <v>0</v>
      </c>
      <c r="R34" s="924">
        <f>SUMIF(P34:P39,MIN(P34:P39),T34:T39)</f>
        <v>0</v>
      </c>
      <c r="S34" s="137"/>
      <c r="T34" s="138"/>
    </row>
    <row r="35" spans="1:20" ht="12" customHeight="1">
      <c r="A35" s="1012"/>
      <c r="B35" s="1013"/>
      <c r="C35" s="967"/>
      <c r="D35" s="937"/>
      <c r="E35" s="940"/>
      <c r="F35" s="869"/>
      <c r="G35" s="869"/>
      <c r="H35" s="844"/>
      <c r="I35" s="908"/>
      <c r="J35" s="960"/>
      <c r="K35" s="139"/>
      <c r="L35" s="140"/>
      <c r="M35" s="141"/>
      <c r="N35" s="142"/>
      <c r="O35" s="141">
        <f>ROUNDDOWN(G37*N35,0)</f>
        <v>0</v>
      </c>
      <c r="P35" s="143">
        <f>M34+M35+O34+O35</f>
        <v>0</v>
      </c>
      <c r="Q35" s="923"/>
      <c r="R35" s="925"/>
      <c r="S35" s="144">
        <f>SUM(M34:M35)</f>
        <v>0</v>
      </c>
      <c r="T35" s="145">
        <f>SUM(O34:O35)</f>
        <v>0</v>
      </c>
    </row>
    <row r="36" spans="1:20" ht="12" customHeight="1">
      <c r="A36" s="1012"/>
      <c r="B36" s="1013"/>
      <c r="C36" s="967"/>
      <c r="D36" s="937"/>
      <c r="E36" s="940"/>
      <c r="F36" s="942"/>
      <c r="G36" s="942"/>
      <c r="H36" s="962"/>
      <c r="I36" s="948"/>
      <c r="J36" s="963"/>
      <c r="K36" s="167"/>
      <c r="L36" s="140"/>
      <c r="M36" s="141">
        <f>ROUNDDOWN(C34*L36,0)</f>
        <v>0</v>
      </c>
      <c r="N36" s="142"/>
      <c r="O36" s="141">
        <f>ROUNDDOWN(G34*N36,0)</f>
        <v>0</v>
      </c>
      <c r="P36" s="173"/>
      <c r="Q36" s="923"/>
      <c r="R36" s="925"/>
      <c r="S36" s="151"/>
      <c r="T36" s="152"/>
    </row>
    <row r="37" spans="1:20" ht="12" customHeight="1">
      <c r="A37" s="1012"/>
      <c r="B37" s="1013"/>
      <c r="C37" s="967"/>
      <c r="D37" s="937"/>
      <c r="E37" s="940"/>
      <c r="F37" s="907"/>
      <c r="G37" s="907"/>
      <c r="H37" s="946"/>
      <c r="I37" s="908"/>
      <c r="J37" s="963"/>
      <c r="K37" s="139"/>
      <c r="L37" s="140"/>
      <c r="M37" s="141"/>
      <c r="N37" s="142"/>
      <c r="O37" s="141">
        <f>ROUNDDOWN(G37*N37,0)</f>
        <v>0</v>
      </c>
      <c r="P37" s="143">
        <f>M36+M37+O36+O37</f>
        <v>0</v>
      </c>
      <c r="Q37" s="923"/>
      <c r="R37" s="925"/>
      <c r="S37" s="144">
        <f>SUM(M36:M37)</f>
        <v>0</v>
      </c>
      <c r="T37" s="145">
        <f>SUM(O36:O37)</f>
        <v>0</v>
      </c>
    </row>
    <row r="38" spans="1:20" ht="12" customHeight="1">
      <c r="A38" s="1012"/>
      <c r="B38" s="1013"/>
      <c r="C38" s="967"/>
      <c r="D38" s="937"/>
      <c r="E38" s="940"/>
      <c r="F38" s="869"/>
      <c r="G38" s="869"/>
      <c r="H38" s="962"/>
      <c r="I38" s="948"/>
      <c r="J38" s="960"/>
      <c r="K38" s="139"/>
      <c r="L38" s="140"/>
      <c r="M38" s="141">
        <f>ROUNDDOWN(C34*L38,0)</f>
        <v>0</v>
      </c>
      <c r="N38" s="142"/>
      <c r="O38" s="141">
        <f>ROUNDDOWN(G34*N38,0)</f>
        <v>0</v>
      </c>
      <c r="P38" s="154"/>
      <c r="Q38" s="923"/>
      <c r="R38" s="925"/>
      <c r="S38" s="151"/>
      <c r="T38" s="152"/>
    </row>
    <row r="39" spans="1:20" ht="12" customHeight="1">
      <c r="A39" s="1014"/>
      <c r="B39" s="1015"/>
      <c r="C39" s="968"/>
      <c r="D39" s="938"/>
      <c r="E39" s="941"/>
      <c r="F39" s="786"/>
      <c r="G39" s="786"/>
      <c r="H39" s="947"/>
      <c r="I39" s="949"/>
      <c r="J39" s="993"/>
      <c r="K39" s="155"/>
      <c r="L39" s="156"/>
      <c r="M39" s="157"/>
      <c r="N39" s="158"/>
      <c r="O39" s="157">
        <f>ROUNDDOWN(G37*N39,0)</f>
        <v>0</v>
      </c>
      <c r="P39" s="159">
        <f>M38+M39+O38+O39</f>
        <v>0</v>
      </c>
      <c r="Q39" s="160" t="s">
        <v>56</v>
      </c>
      <c r="R39" s="161" t="s">
        <v>57</v>
      </c>
      <c r="S39" s="162">
        <f>SUM(M38:M39)</f>
        <v>0</v>
      </c>
      <c r="T39" s="163">
        <f>SUM(O38:O39)</f>
        <v>0</v>
      </c>
    </row>
    <row r="40" spans="1:20" ht="12" customHeight="1">
      <c r="A40" s="857" t="s">
        <v>67</v>
      </c>
      <c r="B40" s="858"/>
      <c r="C40" s="966">
        <f>廃材･発生材集計!D44</f>
        <v>0</v>
      </c>
      <c r="D40" s="936">
        <f>廃材･発生材集計!D54</f>
        <v>0</v>
      </c>
      <c r="E40" s="939">
        <f>廃材･発生材集計!D50</f>
        <v>0</v>
      </c>
      <c r="F40" s="785"/>
      <c r="G40" s="785"/>
      <c r="H40" s="1018"/>
      <c r="I40" s="957"/>
      <c r="J40" s="959"/>
      <c r="K40" s="132"/>
      <c r="L40" s="133"/>
      <c r="M40" s="134">
        <f>ROUNDDOWN(C40*L40,0)</f>
        <v>0</v>
      </c>
      <c r="N40" s="135"/>
      <c r="O40" s="134">
        <f>ROUNDDOWN(G40*N40,0)</f>
        <v>0</v>
      </c>
      <c r="P40" s="136"/>
      <c r="Q40" s="922">
        <f>SUMIF(P40:P45,MIN(P40:P45),S40:S45)</f>
        <v>0</v>
      </c>
      <c r="R40" s="924">
        <f>SUMIF(P40:P45,MIN(P40:P45),T40:T45)</f>
        <v>0</v>
      </c>
      <c r="S40" s="137"/>
      <c r="T40" s="138"/>
    </row>
    <row r="41" spans="1:20" ht="12" customHeight="1">
      <c r="A41" s="859"/>
      <c r="B41" s="860"/>
      <c r="C41" s="967"/>
      <c r="D41" s="937"/>
      <c r="E41" s="940"/>
      <c r="F41" s="869"/>
      <c r="G41" s="869"/>
      <c r="H41" s="844"/>
      <c r="I41" s="908"/>
      <c r="J41" s="960"/>
      <c r="K41" s="139"/>
      <c r="L41" s="140"/>
      <c r="M41" s="141"/>
      <c r="N41" s="142"/>
      <c r="O41" s="141">
        <f>ROUNDDOWN(G43*N41,0)</f>
        <v>0</v>
      </c>
      <c r="P41" s="143">
        <f>M40+M41+O40+O41</f>
        <v>0</v>
      </c>
      <c r="Q41" s="923"/>
      <c r="R41" s="925"/>
      <c r="S41" s="144">
        <f>SUM(M40:M41)</f>
        <v>0</v>
      </c>
      <c r="T41" s="145">
        <f>SUM(O40:O41)</f>
        <v>0</v>
      </c>
    </row>
    <row r="42" spans="1:20" ht="12" customHeight="1">
      <c r="A42" s="859"/>
      <c r="B42" s="860"/>
      <c r="C42" s="967"/>
      <c r="D42" s="937"/>
      <c r="E42" s="940"/>
      <c r="F42" s="942"/>
      <c r="G42" s="942"/>
      <c r="H42" s="962"/>
      <c r="I42" s="948"/>
      <c r="J42" s="963"/>
      <c r="K42" s="167"/>
      <c r="L42" s="140"/>
      <c r="M42" s="141">
        <f>ROUNDDOWN(C40*L42,0)</f>
        <v>0</v>
      </c>
      <c r="N42" s="142"/>
      <c r="O42" s="141">
        <f>ROUNDDOWN(G40*N42,0)</f>
        <v>0</v>
      </c>
      <c r="P42" s="173"/>
      <c r="Q42" s="923"/>
      <c r="R42" s="925"/>
      <c r="S42" s="151"/>
      <c r="T42" s="152"/>
    </row>
    <row r="43" spans="1:20" ht="12" customHeight="1">
      <c r="A43" s="859"/>
      <c r="B43" s="860"/>
      <c r="C43" s="967"/>
      <c r="D43" s="937"/>
      <c r="E43" s="940"/>
      <c r="F43" s="907"/>
      <c r="G43" s="907"/>
      <c r="H43" s="946"/>
      <c r="I43" s="908"/>
      <c r="J43" s="963"/>
      <c r="K43" s="139"/>
      <c r="L43" s="140"/>
      <c r="M43" s="141"/>
      <c r="N43" s="142"/>
      <c r="O43" s="141">
        <f>ROUNDDOWN(G43*N43,0)</f>
        <v>0</v>
      </c>
      <c r="P43" s="143">
        <f>M42+M43+O42+O43</f>
        <v>0</v>
      </c>
      <c r="Q43" s="923"/>
      <c r="R43" s="925"/>
      <c r="S43" s="144">
        <f>SUM(M42:M43)</f>
        <v>0</v>
      </c>
      <c r="T43" s="145">
        <f>SUM(O42:O43)</f>
        <v>0</v>
      </c>
    </row>
    <row r="44" spans="1:20" ht="12" customHeight="1">
      <c r="A44" s="859"/>
      <c r="B44" s="860"/>
      <c r="C44" s="967"/>
      <c r="D44" s="937"/>
      <c r="E44" s="940"/>
      <c r="F44" s="869"/>
      <c r="G44" s="869"/>
      <c r="H44" s="962"/>
      <c r="I44" s="948"/>
      <c r="J44" s="960"/>
      <c r="K44" s="139"/>
      <c r="L44" s="140"/>
      <c r="M44" s="141">
        <f>ROUNDDOWN(C40*L44,0)</f>
        <v>0</v>
      </c>
      <c r="N44" s="142"/>
      <c r="O44" s="141">
        <f>ROUNDDOWN(G40*N44,0)</f>
        <v>0</v>
      </c>
      <c r="P44" s="154"/>
      <c r="Q44" s="923"/>
      <c r="R44" s="925"/>
      <c r="S44" s="151"/>
      <c r="T44" s="152"/>
    </row>
    <row r="45" spans="1:20" ht="12" customHeight="1" thickBot="1">
      <c r="A45" s="1016"/>
      <c r="B45" s="1017"/>
      <c r="C45" s="968"/>
      <c r="D45" s="938"/>
      <c r="E45" s="941"/>
      <c r="F45" s="786"/>
      <c r="G45" s="786"/>
      <c r="H45" s="947"/>
      <c r="I45" s="949"/>
      <c r="J45" s="993"/>
      <c r="K45" s="155"/>
      <c r="L45" s="156"/>
      <c r="M45" s="157"/>
      <c r="N45" s="158"/>
      <c r="O45" s="157">
        <f>ROUNDDOWN(G43*N45,0)</f>
        <v>0</v>
      </c>
      <c r="P45" s="159">
        <f>M44+M45+O44+O45</f>
        <v>0</v>
      </c>
      <c r="Q45" s="160" t="s">
        <v>56</v>
      </c>
      <c r="R45" s="161" t="s">
        <v>57</v>
      </c>
      <c r="S45" s="162">
        <f>SUM(M44:M45)</f>
        <v>0</v>
      </c>
      <c r="T45" s="163">
        <f>SUM(O44:O45)</f>
        <v>0</v>
      </c>
    </row>
    <row r="47" spans="1:20" ht="12" customHeight="1" thickBot="1">
      <c r="A47" s="904" t="s">
        <v>30</v>
      </c>
      <c r="B47" s="904"/>
      <c r="C47" s="122">
        <f>C4</f>
        <v>0</v>
      </c>
      <c r="M47" s="123" t="s">
        <v>31</v>
      </c>
      <c r="Q47" s="123"/>
      <c r="R47" s="124"/>
    </row>
    <row r="48" spans="1:20" ht="12" customHeight="1">
      <c r="A48" s="985" t="s">
        <v>32</v>
      </c>
      <c r="B48" s="986"/>
      <c r="C48" s="987" t="s">
        <v>33</v>
      </c>
      <c r="D48" s="988" t="s">
        <v>34</v>
      </c>
      <c r="E48" s="988" t="s">
        <v>35</v>
      </c>
      <c r="F48" s="991" t="s">
        <v>36</v>
      </c>
      <c r="G48" s="992"/>
      <c r="H48" s="119"/>
      <c r="I48" s="120"/>
      <c r="J48" s="994" t="s">
        <v>37</v>
      </c>
      <c r="K48" s="995"/>
      <c r="L48" s="995"/>
      <c r="M48" s="996"/>
      <c r="N48" s="994" t="s">
        <v>38</v>
      </c>
      <c r="O48" s="996"/>
      <c r="P48" s="1000" t="s">
        <v>39</v>
      </c>
      <c r="Q48" s="1000" t="s">
        <v>40</v>
      </c>
      <c r="R48" s="1003" t="s">
        <v>41</v>
      </c>
    </row>
    <row r="49" spans="1:20" ht="12" customHeight="1">
      <c r="A49" s="859"/>
      <c r="B49" s="860"/>
      <c r="C49" s="867"/>
      <c r="D49" s="989"/>
      <c r="E49" s="989"/>
      <c r="F49" s="890"/>
      <c r="G49" s="891"/>
      <c r="H49" s="129"/>
      <c r="I49" s="1006" t="s">
        <v>42</v>
      </c>
      <c r="J49" s="997"/>
      <c r="K49" s="998"/>
      <c r="L49" s="998"/>
      <c r="M49" s="999"/>
      <c r="N49" s="997"/>
      <c r="O49" s="999"/>
      <c r="P49" s="1001"/>
      <c r="Q49" s="1001"/>
      <c r="R49" s="1004"/>
    </row>
    <row r="50" spans="1:20" ht="12" customHeight="1">
      <c r="A50" s="859"/>
      <c r="B50" s="860"/>
      <c r="C50" s="867"/>
      <c r="D50" s="989"/>
      <c r="E50" s="989"/>
      <c r="F50" s="890"/>
      <c r="G50" s="891"/>
      <c r="H50" s="128" t="s">
        <v>43</v>
      </c>
      <c r="I50" s="1006"/>
      <c r="J50" s="984" t="s">
        <v>44</v>
      </c>
      <c r="K50" s="1007" t="s">
        <v>45</v>
      </c>
      <c r="L50" s="1007" t="s">
        <v>46</v>
      </c>
      <c r="M50" s="981" t="s">
        <v>47</v>
      </c>
      <c r="N50" s="984" t="s">
        <v>48</v>
      </c>
      <c r="O50" s="981" t="s">
        <v>49</v>
      </c>
      <c r="P50" s="1001"/>
      <c r="Q50" s="1001"/>
      <c r="R50" s="1004"/>
    </row>
    <row r="51" spans="1:20" ht="12" customHeight="1">
      <c r="A51" s="859"/>
      <c r="B51" s="860"/>
      <c r="C51" s="867"/>
      <c r="D51" s="989"/>
      <c r="E51" s="989"/>
      <c r="F51" s="890"/>
      <c r="G51" s="891"/>
      <c r="H51" s="129"/>
      <c r="I51" s="1006"/>
      <c r="J51" s="871"/>
      <c r="K51" s="1008"/>
      <c r="L51" s="1008"/>
      <c r="M51" s="982"/>
      <c r="N51" s="871"/>
      <c r="O51" s="982"/>
      <c r="P51" s="1001"/>
      <c r="Q51" s="1001"/>
      <c r="R51" s="1004"/>
    </row>
    <row r="52" spans="1:20" ht="12" customHeight="1">
      <c r="A52" s="861"/>
      <c r="B52" s="862"/>
      <c r="C52" s="868"/>
      <c r="D52" s="990"/>
      <c r="E52" s="990"/>
      <c r="F52" s="892"/>
      <c r="G52" s="893"/>
      <c r="H52" s="130"/>
      <c r="I52" s="131"/>
      <c r="J52" s="872"/>
      <c r="K52" s="1009"/>
      <c r="L52" s="1009"/>
      <c r="M52" s="983"/>
      <c r="N52" s="872"/>
      <c r="O52" s="983"/>
      <c r="P52" s="1002"/>
      <c r="Q52" s="1002"/>
      <c r="R52" s="1005"/>
      <c r="S52" s="125" t="s">
        <v>50</v>
      </c>
      <c r="T52" s="125" t="s">
        <v>51</v>
      </c>
    </row>
    <row r="53" spans="1:20" ht="12" customHeight="1">
      <c r="A53" s="166"/>
      <c r="B53" s="952" t="s">
        <v>68</v>
      </c>
      <c r="C53" s="866">
        <f>ROUNDDOWN(廃材･発生材集計!L18,1)</f>
        <v>0</v>
      </c>
      <c r="D53" s="936">
        <f>廃材･発生材集計!L28</f>
        <v>0</v>
      </c>
      <c r="E53" s="939">
        <f>廃材･発生材集計!L22</f>
        <v>0</v>
      </c>
      <c r="F53" s="785"/>
      <c r="G53" s="785">
        <f>廃材･発生材集計!L26</f>
        <v>0</v>
      </c>
      <c r="H53" s="845"/>
      <c r="I53" s="957"/>
      <c r="J53" s="959"/>
      <c r="K53" s="167"/>
      <c r="L53" s="133"/>
      <c r="M53" s="265">
        <f>ROUNDDOWN(G53*L53,0)</f>
        <v>0</v>
      </c>
      <c r="N53" s="135"/>
      <c r="O53" s="265">
        <f>ROUNDDOWN(G53*N53,0)</f>
        <v>0</v>
      </c>
      <c r="P53" s="136"/>
      <c r="Q53" s="922">
        <f>SUMIF(P53:P58,MIN(P53:P58),S53:S58)</f>
        <v>0</v>
      </c>
      <c r="R53" s="924">
        <f>SUMIF(P53:P58,MIN(P53:P58),T53:T58)</f>
        <v>0</v>
      </c>
      <c r="S53" s="151"/>
      <c r="T53" s="152"/>
    </row>
    <row r="54" spans="1:20" ht="12" customHeight="1">
      <c r="A54" s="168"/>
      <c r="B54" s="953"/>
      <c r="C54" s="867"/>
      <c r="D54" s="937"/>
      <c r="E54" s="940"/>
      <c r="F54" s="869"/>
      <c r="G54" s="869"/>
      <c r="H54" s="844"/>
      <c r="I54" s="908"/>
      <c r="J54" s="960"/>
      <c r="K54" s="139"/>
      <c r="L54" s="140"/>
      <c r="M54" s="258">
        <f>ROUNDDOWN(G56*L54,0)</f>
        <v>0</v>
      </c>
      <c r="N54" s="142"/>
      <c r="O54" s="258">
        <f>ROUNDDOWN(G56*N54,0)</f>
        <v>0</v>
      </c>
      <c r="P54" s="143">
        <f>M53+M54+O53+O54</f>
        <v>0</v>
      </c>
      <c r="Q54" s="923"/>
      <c r="R54" s="925"/>
      <c r="S54" s="144">
        <f>SUM(M53:M54)</f>
        <v>0</v>
      </c>
      <c r="T54" s="145">
        <f>SUM(O53:O54)</f>
        <v>0</v>
      </c>
    </row>
    <row r="55" spans="1:20" ht="12" customHeight="1">
      <c r="A55" s="168"/>
      <c r="B55" s="953"/>
      <c r="C55" s="867"/>
      <c r="D55" s="937"/>
      <c r="E55" s="940"/>
      <c r="F55" s="942"/>
      <c r="G55" s="942"/>
      <c r="H55" s="946"/>
      <c r="I55" s="948"/>
      <c r="J55" s="963"/>
      <c r="K55" s="164"/>
      <c r="L55" s="147"/>
      <c r="M55" s="141">
        <f>ROUNDDOWN(G53*L55,0)</f>
        <v>0</v>
      </c>
      <c r="N55" s="149"/>
      <c r="O55" s="141">
        <f>ROUNDDOWN(G53*N55,0)</f>
        <v>0</v>
      </c>
      <c r="P55" s="150"/>
      <c r="Q55" s="923"/>
      <c r="R55" s="925"/>
      <c r="S55" s="151"/>
      <c r="T55" s="152"/>
    </row>
    <row r="56" spans="1:20" ht="12" customHeight="1">
      <c r="A56" s="168"/>
      <c r="B56" s="953"/>
      <c r="C56" s="867"/>
      <c r="D56" s="937"/>
      <c r="E56" s="940"/>
      <c r="F56" s="907"/>
      <c r="G56" s="907">
        <f>廃材･発生材集計!L27</f>
        <v>0</v>
      </c>
      <c r="H56" s="956"/>
      <c r="I56" s="908"/>
      <c r="J56" s="963"/>
      <c r="K56" s="146"/>
      <c r="L56" s="147"/>
      <c r="M56" s="141">
        <f>ROUNDDOWN(G56*L56,0)</f>
        <v>0</v>
      </c>
      <c r="N56" s="149"/>
      <c r="O56" s="141">
        <f>ROUNDDOWN(G56*N56,0)</f>
        <v>0</v>
      </c>
      <c r="P56" s="153">
        <f>M55+M56+O55+O56</f>
        <v>0</v>
      </c>
      <c r="Q56" s="923"/>
      <c r="R56" s="925"/>
      <c r="S56" s="144">
        <f>SUM(M55:M56)</f>
        <v>0</v>
      </c>
      <c r="T56" s="145">
        <f>SUM(O55:O56)</f>
        <v>0</v>
      </c>
    </row>
    <row r="57" spans="1:20" ht="12" customHeight="1">
      <c r="A57" s="168"/>
      <c r="B57" s="953"/>
      <c r="C57" s="867"/>
      <c r="D57" s="937"/>
      <c r="E57" s="940"/>
      <c r="F57" s="869"/>
      <c r="G57" s="869"/>
      <c r="H57" s="969"/>
      <c r="I57" s="971"/>
      <c r="J57" s="973"/>
      <c r="K57" s="139"/>
      <c r="L57" s="140"/>
      <c r="M57" s="141">
        <f>ROUNDDOWN(G53*L57,0)</f>
        <v>0</v>
      </c>
      <c r="N57" s="142"/>
      <c r="O57" s="141">
        <f>ROUNDDOWN(G53*N57,0)</f>
        <v>0</v>
      </c>
      <c r="P57" s="154"/>
      <c r="Q57" s="923"/>
      <c r="R57" s="925"/>
      <c r="S57" s="151"/>
      <c r="T57" s="152"/>
    </row>
    <row r="58" spans="1:20" ht="12" customHeight="1">
      <c r="A58" s="168"/>
      <c r="B58" s="954"/>
      <c r="C58" s="868"/>
      <c r="D58" s="938"/>
      <c r="E58" s="941"/>
      <c r="F58" s="786"/>
      <c r="G58" s="786"/>
      <c r="H58" s="970"/>
      <c r="I58" s="972"/>
      <c r="J58" s="974"/>
      <c r="K58" s="169"/>
      <c r="L58" s="156"/>
      <c r="M58" s="157">
        <f>ROUNDDOWN(G56*L58,0)</f>
        <v>0</v>
      </c>
      <c r="N58" s="158"/>
      <c r="O58" s="157">
        <f>ROUNDDOWN(G56*N58,0)</f>
        <v>0</v>
      </c>
      <c r="P58" s="159">
        <f>M57+M58+O57+O58</f>
        <v>0</v>
      </c>
      <c r="Q58" s="160" t="s">
        <v>69</v>
      </c>
      <c r="R58" s="161" t="s">
        <v>57</v>
      </c>
      <c r="S58" s="162">
        <f>SUM(M57:M58)</f>
        <v>0</v>
      </c>
      <c r="T58" s="163">
        <f>SUM(O57:O58)</f>
        <v>0</v>
      </c>
    </row>
    <row r="59" spans="1:20" ht="12" customHeight="1">
      <c r="A59" s="170"/>
      <c r="B59" s="952" t="s">
        <v>70</v>
      </c>
      <c r="C59" s="866">
        <f>廃材･発生材集計!B34</f>
        <v>0</v>
      </c>
      <c r="D59" s="936">
        <f>廃材･発生材集計!B54</f>
        <v>0</v>
      </c>
      <c r="E59" s="936">
        <f>廃材･発生材集計!B50</f>
        <v>0</v>
      </c>
      <c r="F59" s="785"/>
      <c r="G59" s="785">
        <f>廃材･発生材集計!B52</f>
        <v>0</v>
      </c>
      <c r="H59" s="977"/>
      <c r="I59" s="979"/>
      <c r="J59" s="975"/>
      <c r="K59" s="266"/>
      <c r="L59" s="267"/>
      <c r="M59" s="265">
        <f>ROUNDDOWN(G59*L59,0)</f>
        <v>0</v>
      </c>
      <c r="N59" s="268"/>
      <c r="O59" s="265">
        <f>ROUNDDOWN(G59*N59,0)</f>
        <v>0</v>
      </c>
      <c r="P59" s="269"/>
      <c r="Q59" s="922">
        <f>SUMIF(P59:P64,MIN(P59:P64),S59:S64)</f>
        <v>0</v>
      </c>
      <c r="R59" s="924">
        <f>SUMIF(P59:P64,MIN(P59:P64),T59:T64)</f>
        <v>0</v>
      </c>
      <c r="S59" s="137"/>
      <c r="T59" s="138"/>
    </row>
    <row r="60" spans="1:20" ht="12" customHeight="1">
      <c r="A60" s="168"/>
      <c r="B60" s="953"/>
      <c r="C60" s="867"/>
      <c r="D60" s="937"/>
      <c r="E60" s="937"/>
      <c r="F60" s="869"/>
      <c r="G60" s="869"/>
      <c r="H60" s="978"/>
      <c r="I60" s="980"/>
      <c r="J60" s="976"/>
      <c r="K60" s="256"/>
      <c r="L60" s="257"/>
      <c r="M60" s="258">
        <f>ROUNDDOWN(G62*L60,0)</f>
        <v>0</v>
      </c>
      <c r="N60" s="259"/>
      <c r="O60" s="258">
        <f>ROUNDDOWN(G62*N60,0)</f>
        <v>0</v>
      </c>
      <c r="P60" s="270">
        <f>M59+M60+O59+O60</f>
        <v>0</v>
      </c>
      <c r="Q60" s="923"/>
      <c r="R60" s="925"/>
      <c r="S60" s="144">
        <f>SUM(M59:M60)</f>
        <v>0</v>
      </c>
      <c r="T60" s="145">
        <f>SUM(O59:O60)</f>
        <v>0</v>
      </c>
    </row>
    <row r="61" spans="1:20" ht="12" customHeight="1">
      <c r="A61" s="168"/>
      <c r="B61" s="953"/>
      <c r="C61" s="867"/>
      <c r="D61" s="937"/>
      <c r="E61" s="937"/>
      <c r="F61" s="942"/>
      <c r="G61" s="942"/>
      <c r="H61" s="962"/>
      <c r="I61" s="948"/>
      <c r="J61" s="960"/>
      <c r="K61" s="167"/>
      <c r="L61" s="140"/>
      <c r="M61" s="141">
        <f>ROUNDDOWN(G59*L61,0)</f>
        <v>0</v>
      </c>
      <c r="N61" s="142"/>
      <c r="O61" s="141">
        <f>ROUNDDOWN(G59*N61,0)</f>
        <v>0</v>
      </c>
      <c r="P61" s="173"/>
      <c r="Q61" s="923"/>
      <c r="R61" s="925"/>
      <c r="S61" s="151"/>
      <c r="T61" s="152"/>
    </row>
    <row r="62" spans="1:20" ht="12" customHeight="1">
      <c r="A62" s="168"/>
      <c r="B62" s="953"/>
      <c r="C62" s="867"/>
      <c r="D62" s="937"/>
      <c r="E62" s="937"/>
      <c r="F62" s="907"/>
      <c r="G62" s="907"/>
      <c r="H62" s="946"/>
      <c r="I62" s="948"/>
      <c r="J62" s="960"/>
      <c r="K62" s="139"/>
      <c r="L62" s="140"/>
      <c r="M62" s="141">
        <f>ROUNDDOWN(G62*L62,0)</f>
        <v>0</v>
      </c>
      <c r="N62" s="142"/>
      <c r="O62" s="141">
        <f>ROUNDDOWN(G62*N62,0)</f>
        <v>0</v>
      </c>
      <c r="P62" s="143">
        <f>M61+M62+O61+O62</f>
        <v>0</v>
      </c>
      <c r="Q62" s="923"/>
      <c r="R62" s="925"/>
      <c r="S62" s="144">
        <f>SUM(M61:M62)</f>
        <v>0</v>
      </c>
      <c r="T62" s="145">
        <f>SUM(O61:O62)</f>
        <v>0</v>
      </c>
    </row>
    <row r="63" spans="1:20" ht="12" customHeight="1">
      <c r="A63" s="168"/>
      <c r="B63" s="953"/>
      <c r="C63" s="867"/>
      <c r="D63" s="937"/>
      <c r="E63" s="937"/>
      <c r="F63" s="869"/>
      <c r="G63" s="869"/>
      <c r="H63" s="962"/>
      <c r="I63" s="948"/>
      <c r="J63" s="963"/>
      <c r="K63" s="139"/>
      <c r="L63" s="140"/>
      <c r="M63" s="141">
        <f>ROUNDDOWN(G59*L63,0)</f>
        <v>0</v>
      </c>
      <c r="N63" s="142"/>
      <c r="O63" s="141">
        <f>ROUNDDOWN(G59*N63,0)</f>
        <v>0</v>
      </c>
      <c r="P63" s="154"/>
      <c r="Q63" s="923"/>
      <c r="R63" s="925"/>
      <c r="S63" s="151"/>
      <c r="T63" s="152"/>
    </row>
    <row r="64" spans="1:20" ht="12" customHeight="1">
      <c r="A64" s="168"/>
      <c r="B64" s="954"/>
      <c r="C64" s="868"/>
      <c r="D64" s="938"/>
      <c r="E64" s="938"/>
      <c r="F64" s="786"/>
      <c r="G64" s="786"/>
      <c r="H64" s="947"/>
      <c r="I64" s="949"/>
      <c r="J64" s="964"/>
      <c r="K64" s="155"/>
      <c r="L64" s="156"/>
      <c r="M64" s="157">
        <f>ROUNDDOWN(G62*L64,0)</f>
        <v>0</v>
      </c>
      <c r="N64" s="158"/>
      <c r="O64" s="157">
        <f>ROUNDDOWN(G62*N64,0)</f>
        <v>0</v>
      </c>
      <c r="P64" s="159">
        <f>M63+M64+O63+O64</f>
        <v>0</v>
      </c>
      <c r="Q64" s="160"/>
      <c r="R64" s="171"/>
      <c r="S64" s="162">
        <f>SUM(M63:M64)</f>
        <v>0</v>
      </c>
      <c r="T64" s="163">
        <f>SUM(O63:O64)</f>
        <v>0</v>
      </c>
    </row>
    <row r="65" spans="1:22" ht="12" customHeight="1">
      <c r="A65" s="965" t="s">
        <v>71</v>
      </c>
      <c r="B65" s="952" t="s">
        <v>72</v>
      </c>
      <c r="C65" s="966">
        <f>ROUNDDOWN(廃材･発生材集計!H44,0)</f>
        <v>0</v>
      </c>
      <c r="D65" s="936">
        <f>ROUND(廃材･発生材集計!H55,1)</f>
        <v>0</v>
      </c>
      <c r="E65" s="939">
        <f>廃材･発生材集計!F50</f>
        <v>0</v>
      </c>
      <c r="F65" s="785"/>
      <c r="G65" s="785">
        <f>廃材･発生材集計!F52</f>
        <v>0</v>
      </c>
      <c r="H65" s="845"/>
      <c r="I65" s="957"/>
      <c r="J65" s="959"/>
      <c r="K65" s="132"/>
      <c r="L65" s="133"/>
      <c r="M65" s="134">
        <f>ROUNDDOWN(G65*L65,0)</f>
        <v>0</v>
      </c>
      <c r="N65" s="135"/>
      <c r="O65" s="134">
        <f>ROUNDDOWN(G65*N65,0)</f>
        <v>0</v>
      </c>
      <c r="P65" s="136"/>
      <c r="Q65" s="922">
        <f>SUMIF(P65:P70,MIN(P65:P70),S65:S70)</f>
        <v>0</v>
      </c>
      <c r="R65" s="924">
        <f>SUMIF(P65:P70,MIN(P65:P70),T65:T70)</f>
        <v>0</v>
      </c>
      <c r="S65" s="137"/>
      <c r="T65" s="138"/>
    </row>
    <row r="66" spans="1:22" ht="12" customHeight="1">
      <c r="A66" s="965"/>
      <c r="B66" s="953"/>
      <c r="C66" s="967"/>
      <c r="D66" s="937"/>
      <c r="E66" s="940"/>
      <c r="F66" s="869"/>
      <c r="G66" s="869"/>
      <c r="H66" s="844"/>
      <c r="I66" s="908"/>
      <c r="J66" s="960"/>
      <c r="K66" s="139"/>
      <c r="L66" s="140"/>
      <c r="M66" s="141">
        <f>ROUNDDOWN(G68*L66,0)</f>
        <v>0</v>
      </c>
      <c r="N66" s="142"/>
      <c r="O66" s="141">
        <f>ROUNDDOWN(G68*N66,0)</f>
        <v>0</v>
      </c>
      <c r="P66" s="143">
        <f>M65+M66+O65+O66</f>
        <v>0</v>
      </c>
      <c r="Q66" s="923"/>
      <c r="R66" s="925"/>
      <c r="S66" s="144">
        <f>SUM(M65:M66)</f>
        <v>0</v>
      </c>
      <c r="T66" s="145">
        <f>SUM(O65:O66)</f>
        <v>0</v>
      </c>
    </row>
    <row r="67" spans="1:22" ht="12" customHeight="1">
      <c r="A67" s="965"/>
      <c r="B67" s="953"/>
      <c r="C67" s="967"/>
      <c r="D67" s="937"/>
      <c r="E67" s="940"/>
      <c r="F67" s="942"/>
      <c r="G67" s="942"/>
      <c r="H67" s="946"/>
      <c r="I67" s="948"/>
      <c r="J67" s="963"/>
      <c r="K67" s="167"/>
      <c r="L67" s="140"/>
      <c r="M67" s="141">
        <f>ROUNDDOWN(G65*L67,0)</f>
        <v>0</v>
      </c>
      <c r="N67" s="142"/>
      <c r="O67" s="141">
        <f>ROUNDDOWN(G65*N67,0)</f>
        <v>0</v>
      </c>
      <c r="P67" s="173"/>
      <c r="Q67" s="923"/>
      <c r="R67" s="925"/>
      <c r="S67" s="151"/>
      <c r="T67" s="152"/>
    </row>
    <row r="68" spans="1:22" ht="12" customHeight="1">
      <c r="A68" s="965"/>
      <c r="B68" s="953"/>
      <c r="C68" s="967"/>
      <c r="D68" s="937"/>
      <c r="E68" s="940"/>
      <c r="F68" s="907"/>
      <c r="G68" s="907">
        <f>廃材･発生材集計!F53</f>
        <v>0</v>
      </c>
      <c r="H68" s="956"/>
      <c r="I68" s="908"/>
      <c r="J68" s="963"/>
      <c r="K68" s="139"/>
      <c r="L68" s="140"/>
      <c r="M68" s="141">
        <f>ROUNDDOWN(G68*L68,0)</f>
        <v>0</v>
      </c>
      <c r="N68" s="142"/>
      <c r="O68" s="141">
        <f>ROUNDDOWN(G68*N68,0)</f>
        <v>0</v>
      </c>
      <c r="P68" s="143">
        <f>M67+M68+O67+O68</f>
        <v>0</v>
      </c>
      <c r="Q68" s="923"/>
      <c r="R68" s="925"/>
      <c r="S68" s="144">
        <f>SUM(M67:M68)</f>
        <v>0</v>
      </c>
      <c r="T68" s="145">
        <f>SUM(O67:O68)</f>
        <v>0</v>
      </c>
    </row>
    <row r="69" spans="1:22" ht="12" customHeight="1">
      <c r="A69" s="965"/>
      <c r="B69" s="953"/>
      <c r="C69" s="967"/>
      <c r="D69" s="937"/>
      <c r="E69" s="940"/>
      <c r="F69" s="869"/>
      <c r="G69" s="869"/>
      <c r="H69" s="969"/>
      <c r="I69" s="971"/>
      <c r="J69" s="973"/>
      <c r="K69" s="256"/>
      <c r="L69" s="257"/>
      <c r="M69" s="258">
        <f>ROUNDDOWN(G65*L69,0)</f>
        <v>0</v>
      </c>
      <c r="N69" s="259"/>
      <c r="O69" s="258">
        <f>ROUNDDOWN(G65*N69,0)</f>
        <v>0</v>
      </c>
      <c r="P69" s="271"/>
      <c r="Q69" s="923"/>
      <c r="R69" s="925"/>
      <c r="S69" s="151"/>
      <c r="T69" s="152"/>
    </row>
    <row r="70" spans="1:22" ht="12" customHeight="1">
      <c r="A70" s="965"/>
      <c r="B70" s="954"/>
      <c r="C70" s="968"/>
      <c r="D70" s="938"/>
      <c r="E70" s="941"/>
      <c r="F70" s="786"/>
      <c r="G70" s="786"/>
      <c r="H70" s="970"/>
      <c r="I70" s="972"/>
      <c r="J70" s="974"/>
      <c r="K70" s="260"/>
      <c r="L70" s="261"/>
      <c r="M70" s="262">
        <f>ROUNDDOWN(C65*L70,0)</f>
        <v>0</v>
      </c>
      <c r="N70" s="263"/>
      <c r="O70" s="262">
        <f>ROUNDDOWN(G68*N70,0)</f>
        <v>0</v>
      </c>
      <c r="P70" s="264">
        <f>M69+M70+O69+O70</f>
        <v>0</v>
      </c>
      <c r="Q70" s="160" t="s">
        <v>69</v>
      </c>
      <c r="R70" s="161" t="s">
        <v>57</v>
      </c>
      <c r="S70" s="162">
        <f>SUM(M69:M70)</f>
        <v>0</v>
      </c>
      <c r="T70" s="163">
        <f>SUM(O69:O70)</f>
        <v>0</v>
      </c>
    </row>
    <row r="71" spans="1:22" ht="12" customHeight="1">
      <c r="A71" s="172"/>
      <c r="B71" s="952" t="s">
        <v>71</v>
      </c>
      <c r="C71" s="866"/>
      <c r="D71" s="936">
        <f>ROUND(廃材･発生材集計!R55,1)</f>
        <v>0</v>
      </c>
      <c r="E71" s="939">
        <f>廃材･発生材集計!J50</f>
        <v>0</v>
      </c>
      <c r="F71" s="785"/>
      <c r="G71" s="785">
        <f>廃材･発生材集計!J52</f>
        <v>0</v>
      </c>
      <c r="H71" s="845"/>
      <c r="I71" s="957"/>
      <c r="J71" s="959"/>
      <c r="K71" s="132"/>
      <c r="L71" s="133"/>
      <c r="M71" s="134">
        <f>ROUNDDOWN(G71*L71,0)</f>
        <v>0</v>
      </c>
      <c r="N71" s="135"/>
      <c r="O71" s="134">
        <f>ROUNDDOWN(G71*N71,0)</f>
        <v>0</v>
      </c>
      <c r="P71" s="136"/>
      <c r="Q71" s="922">
        <f>SUMIF(P71:P74,MIN(P71:P74),S71:S74)</f>
        <v>0</v>
      </c>
      <c r="R71" s="924">
        <f>SUMIF(P71:P74,MIN(P71:P74),T71:T74)</f>
        <v>0</v>
      </c>
      <c r="S71" s="137"/>
      <c r="T71" s="138"/>
    </row>
    <row r="72" spans="1:22" ht="12" customHeight="1">
      <c r="A72" s="172"/>
      <c r="B72" s="953"/>
      <c r="C72" s="867"/>
      <c r="D72" s="937"/>
      <c r="E72" s="940"/>
      <c r="F72" s="869"/>
      <c r="G72" s="869"/>
      <c r="H72" s="844"/>
      <c r="I72" s="908"/>
      <c r="J72" s="960"/>
      <c r="K72" s="139"/>
      <c r="L72" s="140"/>
      <c r="M72" s="141">
        <f>ROUNDDOWN(G74*L72,0)</f>
        <v>0</v>
      </c>
      <c r="N72" s="142"/>
      <c r="O72" s="141">
        <f>ROUNDDOWN(G74*N72,0)</f>
        <v>0</v>
      </c>
      <c r="P72" s="143">
        <f>M71+M72+O71+O72</f>
        <v>0</v>
      </c>
      <c r="Q72" s="923"/>
      <c r="R72" s="925"/>
      <c r="S72" s="144">
        <f>SUM(M71:M72)</f>
        <v>0</v>
      </c>
      <c r="T72" s="145">
        <f>SUM(O71:O72)</f>
        <v>0</v>
      </c>
      <c r="U72" s="174"/>
      <c r="V72" s="174"/>
    </row>
    <row r="73" spans="1:22" ht="12" customHeight="1">
      <c r="A73" s="172"/>
      <c r="B73" s="953"/>
      <c r="C73" s="867"/>
      <c r="D73" s="937"/>
      <c r="E73" s="940"/>
      <c r="F73" s="942"/>
      <c r="G73" s="942"/>
      <c r="H73" s="943"/>
      <c r="I73" s="944"/>
      <c r="J73" s="961"/>
      <c r="K73" s="164"/>
      <c r="L73" s="147"/>
      <c r="M73" s="148">
        <f>ROUNDDOWN(G71*L73,0)</f>
        <v>0</v>
      </c>
      <c r="N73" s="149"/>
      <c r="O73" s="148">
        <f>ROUNDDOWN(G71*N73,0)</f>
        <v>0</v>
      </c>
      <c r="P73" s="150"/>
      <c r="Q73" s="923"/>
      <c r="R73" s="925"/>
      <c r="S73" s="151"/>
      <c r="T73" s="152"/>
    </row>
    <row r="74" spans="1:22" ht="12" customHeight="1">
      <c r="A74" s="168"/>
      <c r="B74" s="953"/>
      <c r="C74" s="867"/>
      <c r="D74" s="937"/>
      <c r="E74" s="940"/>
      <c r="F74" s="907"/>
      <c r="G74" s="907">
        <f>廃材･発生材集計!J53</f>
        <v>0</v>
      </c>
      <c r="H74" s="926"/>
      <c r="I74" s="928"/>
      <c r="J74" s="961"/>
      <c r="K74" s="146"/>
      <c r="L74" s="147"/>
      <c r="M74" s="148">
        <f>ROUNDDOWN(G74*L74,0)</f>
        <v>0</v>
      </c>
      <c r="N74" s="149"/>
      <c r="O74" s="148">
        <f>ROUNDDOWN(G74*N74,0)</f>
        <v>0</v>
      </c>
      <c r="P74" s="153">
        <f>M73+M74+O73+O74</f>
        <v>0</v>
      </c>
      <c r="Q74" s="923"/>
      <c r="R74" s="925"/>
      <c r="S74" s="144">
        <f>SUM(M73:M74)</f>
        <v>0</v>
      </c>
      <c r="T74" s="145">
        <f>SUM(O73:O74)</f>
        <v>0</v>
      </c>
    </row>
    <row r="75" spans="1:22" ht="12" customHeight="1">
      <c r="A75" s="168"/>
      <c r="B75" s="953"/>
      <c r="C75" s="867"/>
      <c r="D75" s="937"/>
      <c r="E75" s="940"/>
      <c r="F75" s="869"/>
      <c r="G75" s="869"/>
      <c r="H75" s="962"/>
      <c r="I75" s="948"/>
      <c r="J75" s="963"/>
      <c r="K75" s="139"/>
      <c r="L75" s="140"/>
      <c r="M75" s="141">
        <f>ROUNDDOWN(G71*L75,0)</f>
        <v>0</v>
      </c>
      <c r="N75" s="142"/>
      <c r="O75" s="141">
        <f>ROUNDDOWN(G71*N75,0)</f>
        <v>0</v>
      </c>
      <c r="P75" s="173"/>
      <c r="Q75" s="923"/>
      <c r="R75" s="925"/>
      <c r="S75" s="151"/>
      <c r="T75" s="152"/>
    </row>
    <row r="76" spans="1:22" ht="12" customHeight="1">
      <c r="A76" s="168"/>
      <c r="B76" s="954"/>
      <c r="C76" s="868"/>
      <c r="D76" s="938"/>
      <c r="E76" s="941"/>
      <c r="F76" s="786"/>
      <c r="G76" s="786"/>
      <c r="H76" s="947"/>
      <c r="I76" s="949"/>
      <c r="J76" s="964"/>
      <c r="K76" s="155"/>
      <c r="L76" s="156"/>
      <c r="M76" s="157">
        <f>ROUNDDOWN(G74*L76,0)</f>
        <v>0</v>
      </c>
      <c r="N76" s="158"/>
      <c r="O76" s="157">
        <f>ROUNDDOWN(G74*N76,0)</f>
        <v>0</v>
      </c>
      <c r="P76" s="159">
        <f>M75+M76+O75+O76</f>
        <v>0</v>
      </c>
      <c r="Q76" s="160" t="s">
        <v>69</v>
      </c>
      <c r="R76" s="161" t="s">
        <v>57</v>
      </c>
      <c r="S76" s="162">
        <f>SUM(M75:M76)</f>
        <v>0</v>
      </c>
      <c r="T76" s="163">
        <f>SUM(O75:O76)</f>
        <v>0</v>
      </c>
    </row>
    <row r="77" spans="1:22" ht="12" customHeight="1">
      <c r="A77" s="170"/>
      <c r="B77" s="952" t="s">
        <v>73</v>
      </c>
      <c r="C77" s="866"/>
      <c r="D77" s="936"/>
      <c r="E77" s="936"/>
      <c r="F77" s="785"/>
      <c r="G77" s="785"/>
      <c r="H77" s="955"/>
      <c r="I77" s="957"/>
      <c r="J77" s="958"/>
      <c r="K77" s="132"/>
      <c r="L77" s="133"/>
      <c r="M77" s="134">
        <f>ROUNDDOWN(G77*L77,0)</f>
        <v>0</v>
      </c>
      <c r="N77" s="135"/>
      <c r="O77" s="134">
        <f>ROUNDDOWN(G77*N77,0)</f>
        <v>0</v>
      </c>
      <c r="P77" s="136"/>
      <c r="Q77" s="922">
        <f>SUMIF(P77:P82,MIN(P77:P82),S77:S82)</f>
        <v>0</v>
      </c>
      <c r="R77" s="924">
        <f>SUMIF(P77:P82,MIN(P77:P82),T77:T82)</f>
        <v>0</v>
      </c>
      <c r="S77" s="137"/>
      <c r="T77" s="138"/>
    </row>
    <row r="78" spans="1:22" ht="12" customHeight="1">
      <c r="A78" s="168"/>
      <c r="B78" s="953"/>
      <c r="C78" s="867"/>
      <c r="D78" s="937"/>
      <c r="E78" s="937"/>
      <c r="F78" s="869"/>
      <c r="G78" s="869"/>
      <c r="H78" s="956"/>
      <c r="I78" s="908"/>
      <c r="J78" s="950"/>
      <c r="K78" s="139"/>
      <c r="L78" s="140"/>
      <c r="M78" s="141">
        <f>ROUNDDOWN(G80*L78,0)</f>
        <v>0</v>
      </c>
      <c r="N78" s="142"/>
      <c r="O78" s="141">
        <f>ROUNDDOWN(G80*N78,0)</f>
        <v>0</v>
      </c>
      <c r="P78" s="143">
        <f>M77+M78+O77+O78</f>
        <v>0</v>
      </c>
      <c r="Q78" s="923"/>
      <c r="R78" s="925"/>
      <c r="S78" s="144">
        <f>SUM(M77:M78)</f>
        <v>0</v>
      </c>
      <c r="T78" s="145">
        <f>SUM(O77:O78)</f>
        <v>0</v>
      </c>
    </row>
    <row r="79" spans="1:22" ht="12" customHeight="1">
      <c r="A79" s="168"/>
      <c r="B79" s="953"/>
      <c r="C79" s="867"/>
      <c r="D79" s="937"/>
      <c r="E79" s="937"/>
      <c r="F79" s="942"/>
      <c r="G79" s="942"/>
      <c r="H79" s="943"/>
      <c r="I79" s="944"/>
      <c r="J79" s="945"/>
      <c r="K79" s="164"/>
      <c r="L79" s="147"/>
      <c r="M79" s="148">
        <f>ROUNDDOWN(G77*L79,0)</f>
        <v>0</v>
      </c>
      <c r="N79" s="149"/>
      <c r="O79" s="148">
        <f>ROUNDDOWN(G77*N79,0)</f>
        <v>0</v>
      </c>
      <c r="P79" s="150"/>
      <c r="Q79" s="923"/>
      <c r="R79" s="925"/>
      <c r="S79" s="151"/>
      <c r="T79" s="152"/>
    </row>
    <row r="80" spans="1:22" ht="12" customHeight="1">
      <c r="A80" s="168"/>
      <c r="B80" s="953"/>
      <c r="C80" s="867"/>
      <c r="D80" s="937"/>
      <c r="E80" s="937"/>
      <c r="F80" s="907"/>
      <c r="G80" s="907"/>
      <c r="H80" s="926"/>
      <c r="I80" s="928"/>
      <c r="J80" s="945"/>
      <c r="K80" s="146"/>
      <c r="L80" s="147"/>
      <c r="M80" s="148">
        <f>ROUNDDOWN(G80*L80,0)</f>
        <v>0</v>
      </c>
      <c r="N80" s="149"/>
      <c r="O80" s="148">
        <f>ROUNDDOWN(G80*N80,0)</f>
        <v>0</v>
      </c>
      <c r="P80" s="153">
        <f>M79+M80+O79+O80</f>
        <v>0</v>
      </c>
      <c r="Q80" s="923"/>
      <c r="R80" s="925"/>
      <c r="S80" s="144">
        <f>SUM(M79:M80)</f>
        <v>0</v>
      </c>
      <c r="T80" s="145">
        <f>SUM(O79:O80)</f>
        <v>0</v>
      </c>
    </row>
    <row r="81" spans="1:20" ht="12" customHeight="1">
      <c r="A81" s="168"/>
      <c r="B81" s="953"/>
      <c r="C81" s="867"/>
      <c r="D81" s="937"/>
      <c r="E81" s="937"/>
      <c r="F81" s="869"/>
      <c r="G81" s="869"/>
      <c r="H81" s="946"/>
      <c r="I81" s="948"/>
      <c r="J81" s="950"/>
      <c r="K81" s="139"/>
      <c r="L81" s="140"/>
      <c r="M81" s="141">
        <f>ROUNDDOWN(G77*L81,0)</f>
        <v>0</v>
      </c>
      <c r="N81" s="142"/>
      <c r="O81" s="141">
        <f>ROUNDDOWN(G77*N81,0)</f>
        <v>0</v>
      </c>
      <c r="P81" s="173"/>
      <c r="Q81" s="923"/>
      <c r="R81" s="925"/>
      <c r="S81" s="151"/>
      <c r="T81" s="152"/>
    </row>
    <row r="82" spans="1:20" ht="12" customHeight="1">
      <c r="A82" s="168"/>
      <c r="B82" s="954"/>
      <c r="C82" s="868"/>
      <c r="D82" s="938"/>
      <c r="E82" s="938"/>
      <c r="F82" s="786"/>
      <c r="G82" s="786"/>
      <c r="H82" s="947"/>
      <c r="I82" s="949"/>
      <c r="J82" s="951"/>
      <c r="K82" s="155"/>
      <c r="L82" s="156"/>
      <c r="M82" s="157">
        <f>ROUNDDOWN(G80*L82,0)</f>
        <v>0</v>
      </c>
      <c r="N82" s="158"/>
      <c r="O82" s="157">
        <f>ROUNDDOWN(G80*N82,0)</f>
        <v>0</v>
      </c>
      <c r="P82" s="159">
        <f>M81+M82+O81+O82</f>
        <v>0</v>
      </c>
      <c r="Q82" s="160"/>
      <c r="R82" s="171"/>
      <c r="S82" s="162">
        <f>SUM(M81:M82)</f>
        <v>0</v>
      </c>
      <c r="T82" s="163">
        <f>SUM(O81:O82)</f>
        <v>0</v>
      </c>
    </row>
    <row r="83" spans="1:20" ht="12" customHeight="1">
      <c r="A83" s="168"/>
      <c r="B83" s="932" t="s">
        <v>74</v>
      </c>
      <c r="C83" s="125"/>
      <c r="D83" s="125"/>
      <c r="E83" s="125"/>
      <c r="Q83" s="922">
        <f>SUM(Q53:Q82)</f>
        <v>0</v>
      </c>
      <c r="R83" s="924">
        <f>SUM(R53:R82)</f>
        <v>0</v>
      </c>
    </row>
    <row r="84" spans="1:20" ht="12" customHeight="1">
      <c r="A84" s="175"/>
      <c r="B84" s="933"/>
      <c r="C84" s="176"/>
      <c r="D84" s="176"/>
      <c r="E84" s="176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934"/>
      <c r="R84" s="935"/>
      <c r="S84" s="177"/>
      <c r="T84" s="177"/>
    </row>
    <row r="85" spans="1:20" ht="12" customHeight="1">
      <c r="A85" s="857" t="s">
        <v>75</v>
      </c>
      <c r="B85" s="858"/>
      <c r="C85" s="866"/>
      <c r="D85" s="936">
        <f>ROUND(廃材･発生材集計!T54,1)</f>
        <v>0</v>
      </c>
      <c r="E85" s="939">
        <f>廃材･発生材集計!T50</f>
        <v>0</v>
      </c>
      <c r="F85" s="785" t="s">
        <v>76</v>
      </c>
      <c r="G85" s="785">
        <f>廃材･発生材集計!T52</f>
        <v>0</v>
      </c>
      <c r="H85" s="850"/>
      <c r="I85" s="764" t="s">
        <v>65</v>
      </c>
      <c r="J85" s="920"/>
      <c r="K85" s="167" t="str">
        <f>F85</f>
        <v>10t</v>
      </c>
      <c r="L85" s="133"/>
      <c r="M85" s="134">
        <f>ROUNDDOWN(G85*L85,0)</f>
        <v>0</v>
      </c>
      <c r="N85" s="135"/>
      <c r="O85" s="134">
        <f>ROUNDDOWN(G85*N85,0)</f>
        <v>0</v>
      </c>
      <c r="P85" s="154"/>
      <c r="Q85" s="922">
        <f>SUMIF(P85:P88,MIN(P85:P88),S85:S88)</f>
        <v>0</v>
      </c>
      <c r="R85" s="924">
        <f>SUMIF(P85:P88,MIN(P85:P88),T85:T88)</f>
        <v>0</v>
      </c>
      <c r="S85" s="165"/>
      <c r="T85" s="129"/>
    </row>
    <row r="86" spans="1:20" ht="12" customHeight="1">
      <c r="A86" s="859"/>
      <c r="B86" s="860"/>
      <c r="C86" s="867"/>
      <c r="D86" s="937"/>
      <c r="E86" s="940"/>
      <c r="F86" s="869"/>
      <c r="G86" s="869"/>
      <c r="H86" s="845"/>
      <c r="I86" s="919"/>
      <c r="J86" s="921"/>
      <c r="K86" s="139" t="str">
        <f>F88</f>
        <v>4t</v>
      </c>
      <c r="L86" s="140"/>
      <c r="M86" s="141">
        <f>ROUNDDOWN(G88*L86,0)</f>
        <v>0</v>
      </c>
      <c r="N86" s="142"/>
      <c r="O86" s="141">
        <f>ROUNDDOWN(G88*N86,0)</f>
        <v>0</v>
      </c>
      <c r="P86" s="143">
        <f>M85+M86+O85+O86</f>
        <v>0</v>
      </c>
      <c r="Q86" s="923"/>
      <c r="R86" s="925"/>
      <c r="S86" s="144">
        <f>SUM(M85:M86)</f>
        <v>0</v>
      </c>
      <c r="T86" s="145">
        <f>SUM(O85:O86)</f>
        <v>0</v>
      </c>
    </row>
    <row r="87" spans="1:20" ht="12" customHeight="1">
      <c r="A87" s="859"/>
      <c r="B87" s="860"/>
      <c r="C87" s="867"/>
      <c r="D87" s="937"/>
      <c r="E87" s="940"/>
      <c r="F87" s="942"/>
      <c r="G87" s="942"/>
      <c r="H87" s="926"/>
      <c r="I87" s="928" t="s">
        <v>55</v>
      </c>
      <c r="J87" s="930"/>
      <c r="K87" s="164" t="str">
        <f>F85</f>
        <v>10t</v>
      </c>
      <c r="L87" s="147"/>
      <c r="M87" s="148">
        <f>ROUNDDOWN(G85*L87,0)</f>
        <v>0</v>
      </c>
      <c r="N87" s="149"/>
      <c r="O87" s="148">
        <f>ROUNDDOWN(G85*N87,0)</f>
        <v>0</v>
      </c>
      <c r="P87" s="150"/>
      <c r="Q87" s="923"/>
      <c r="R87" s="925"/>
      <c r="S87" s="151"/>
      <c r="T87" s="152"/>
    </row>
    <row r="88" spans="1:20" ht="12" customHeight="1">
      <c r="A88" s="859"/>
      <c r="B88" s="860"/>
      <c r="C88" s="867"/>
      <c r="D88" s="937"/>
      <c r="E88" s="940"/>
      <c r="F88" s="907" t="str">
        <f>廃材･発生材集計!U53</f>
        <v>4t</v>
      </c>
      <c r="G88" s="907">
        <f>廃材･発生材集計!T53</f>
        <v>0</v>
      </c>
      <c r="H88" s="927"/>
      <c r="I88" s="929"/>
      <c r="J88" s="931"/>
      <c r="K88" s="146" t="str">
        <f>F88</f>
        <v>4t</v>
      </c>
      <c r="L88" s="147"/>
      <c r="M88" s="148">
        <f>ROUNDDOWN(G88*L88,0)</f>
        <v>0</v>
      </c>
      <c r="N88" s="149"/>
      <c r="O88" s="148">
        <f>ROUNDDOWN(G88*N88,0)</f>
        <v>0</v>
      </c>
      <c r="P88" s="153">
        <f>M87+M88+O87+O88</f>
        <v>0</v>
      </c>
      <c r="Q88" s="923"/>
      <c r="R88" s="925"/>
      <c r="S88" s="144">
        <f>SUM(M87:M88)</f>
        <v>0</v>
      </c>
      <c r="T88" s="145">
        <f>SUM(O87:O88)</f>
        <v>0</v>
      </c>
    </row>
    <row r="89" spans="1:20" ht="12" customHeight="1">
      <c r="A89" s="859"/>
      <c r="B89" s="860"/>
      <c r="C89" s="867"/>
      <c r="D89" s="937"/>
      <c r="E89" s="940"/>
      <c r="F89" s="869"/>
      <c r="G89" s="869"/>
      <c r="H89" s="844"/>
      <c r="I89" s="908" t="s">
        <v>55</v>
      </c>
      <c r="J89" s="909"/>
      <c r="K89" s="139" t="str">
        <f>F85</f>
        <v>10t</v>
      </c>
      <c r="L89" s="140"/>
      <c r="M89" s="141">
        <f>ROUNDDOWN(G85*L89,0)</f>
        <v>0</v>
      </c>
      <c r="N89" s="142"/>
      <c r="O89" s="141">
        <f>ROUNDDOWN(G85*N89,0)</f>
        <v>0</v>
      </c>
      <c r="P89" s="154"/>
      <c r="Q89" s="923"/>
      <c r="R89" s="925"/>
      <c r="S89" s="151"/>
      <c r="T89" s="152"/>
    </row>
    <row r="90" spans="1:20" ht="12" customHeight="1">
      <c r="A90" s="861"/>
      <c r="B90" s="862"/>
      <c r="C90" s="868"/>
      <c r="D90" s="938"/>
      <c r="E90" s="941"/>
      <c r="F90" s="786"/>
      <c r="G90" s="786"/>
      <c r="H90" s="881"/>
      <c r="I90" s="784"/>
      <c r="J90" s="910"/>
      <c r="K90" s="139" t="str">
        <f>F88</f>
        <v>4t</v>
      </c>
      <c r="L90" s="156"/>
      <c r="M90" s="157">
        <f>ROUNDDOWN(G88*L90,0)</f>
        <v>0</v>
      </c>
      <c r="N90" s="158"/>
      <c r="O90" s="157">
        <f>ROUNDDOWN(G88*N90,0)</f>
        <v>0</v>
      </c>
      <c r="P90" s="143">
        <f>M89+M90+O89+O90</f>
        <v>0</v>
      </c>
      <c r="Q90" s="178" t="s">
        <v>69</v>
      </c>
      <c r="R90" s="161" t="s">
        <v>57</v>
      </c>
      <c r="S90" s="162">
        <f>SUM(M89:M90)</f>
        <v>0</v>
      </c>
      <c r="T90" s="163">
        <f>SUM(O89:O90)</f>
        <v>0</v>
      </c>
    </row>
    <row r="91" spans="1:20" ht="12" customHeight="1">
      <c r="A91" s="807" t="s">
        <v>77</v>
      </c>
      <c r="B91" s="808"/>
      <c r="C91" s="826"/>
      <c r="D91" s="180" t="s">
        <v>78</v>
      </c>
      <c r="E91" s="913">
        <f>D40+D65+D71+D85</f>
        <v>0</v>
      </c>
      <c r="F91" s="914"/>
      <c r="G91" s="917" t="s">
        <v>79</v>
      </c>
      <c r="H91" s="181"/>
      <c r="I91" s="914">
        <f>E91</f>
        <v>0</v>
      </c>
      <c r="J91" s="914"/>
      <c r="K91" s="808" t="s">
        <v>80</v>
      </c>
      <c r="L91" s="877">
        <v>1000</v>
      </c>
      <c r="M91" s="879" t="s">
        <v>81</v>
      </c>
      <c r="N91" s="181"/>
      <c r="O91" s="181"/>
      <c r="P91" s="181"/>
      <c r="Q91" s="900">
        <f>ROUNDDOWN(I91*L91,-2)</f>
        <v>0</v>
      </c>
      <c r="R91" s="901"/>
    </row>
    <row r="92" spans="1:20" ht="12" customHeight="1" thickBot="1">
      <c r="A92" s="911"/>
      <c r="B92" s="876"/>
      <c r="C92" s="912"/>
      <c r="D92" s="182" t="s">
        <v>82</v>
      </c>
      <c r="E92" s="915"/>
      <c r="F92" s="916"/>
      <c r="G92" s="918"/>
      <c r="H92" s="183"/>
      <c r="I92" s="916"/>
      <c r="J92" s="916"/>
      <c r="K92" s="876"/>
      <c r="L92" s="878"/>
      <c r="M92" s="880"/>
      <c r="N92" s="183"/>
      <c r="O92" s="183"/>
      <c r="P92" s="183"/>
      <c r="Q92" s="902"/>
      <c r="R92" s="903"/>
    </row>
    <row r="95" spans="1:20" ht="12" customHeight="1" thickBot="1">
      <c r="A95" s="904" t="s">
        <v>30</v>
      </c>
      <c r="B95" s="904"/>
      <c r="C95" s="122">
        <f>C47</f>
        <v>0</v>
      </c>
    </row>
    <row r="96" spans="1:20" ht="12" customHeight="1">
      <c r="A96" s="184"/>
      <c r="B96" s="185"/>
      <c r="C96" s="185"/>
      <c r="D96" s="185"/>
      <c r="E96" s="185"/>
      <c r="F96" s="905" t="s">
        <v>83</v>
      </c>
      <c r="G96" s="905"/>
      <c r="H96" s="905"/>
      <c r="I96" s="905"/>
      <c r="J96" s="905"/>
      <c r="K96" s="905"/>
      <c r="L96" s="905"/>
      <c r="M96" s="905"/>
      <c r="N96" s="185"/>
      <c r="O96" s="185"/>
      <c r="P96" s="185"/>
      <c r="Q96" s="185"/>
      <c r="R96" s="186"/>
    </row>
    <row r="97" spans="1:18" ht="12" customHeight="1">
      <c r="A97" s="187"/>
      <c r="B97" s="188"/>
      <c r="C97" s="188"/>
      <c r="D97" s="188"/>
      <c r="E97" s="188"/>
      <c r="F97" s="906"/>
      <c r="G97" s="906"/>
      <c r="H97" s="906"/>
      <c r="I97" s="906"/>
      <c r="J97" s="906"/>
      <c r="K97" s="906"/>
      <c r="L97" s="906"/>
      <c r="M97" s="906"/>
      <c r="N97" s="189"/>
      <c r="O97" s="190" t="s">
        <v>31</v>
      </c>
      <c r="P97" s="191"/>
      <c r="Q97" s="191"/>
      <c r="R97" s="192"/>
    </row>
    <row r="98" spans="1:18" ht="12" customHeight="1">
      <c r="A98" s="857" t="s">
        <v>84</v>
      </c>
      <c r="B98" s="858"/>
      <c r="C98" s="748" t="s">
        <v>85</v>
      </c>
      <c r="D98" s="808"/>
      <c r="E98" s="808"/>
      <c r="F98" s="826"/>
      <c r="G98" s="866" t="s">
        <v>86</v>
      </c>
      <c r="H98" s="785" t="s">
        <v>43</v>
      </c>
      <c r="I98" s="764" t="s">
        <v>87</v>
      </c>
      <c r="J98" s="870" t="s">
        <v>45</v>
      </c>
      <c r="K98" s="888" t="s">
        <v>88</v>
      </c>
      <c r="L98" s="889"/>
      <c r="M98" s="894" t="s">
        <v>89</v>
      </c>
      <c r="N98" s="895"/>
      <c r="O98" s="858"/>
      <c r="P98" s="179"/>
      <c r="Q98" s="179"/>
      <c r="R98" s="193"/>
    </row>
    <row r="99" spans="1:18" ht="12" customHeight="1">
      <c r="A99" s="859"/>
      <c r="B99" s="860"/>
      <c r="C99" s="863"/>
      <c r="D99" s="864"/>
      <c r="E99" s="864"/>
      <c r="F99" s="865"/>
      <c r="G99" s="867"/>
      <c r="H99" s="869"/>
      <c r="I99" s="765"/>
      <c r="J99" s="871"/>
      <c r="K99" s="890"/>
      <c r="L99" s="891"/>
      <c r="M99" s="896"/>
      <c r="N99" s="897"/>
      <c r="O99" s="860"/>
      <c r="P99" s="125"/>
      <c r="Q99" s="125" t="s">
        <v>90</v>
      </c>
      <c r="R99" s="194"/>
    </row>
    <row r="100" spans="1:18" ht="12" customHeight="1">
      <c r="A100" s="861"/>
      <c r="B100" s="862"/>
      <c r="C100" s="750"/>
      <c r="D100" s="811"/>
      <c r="E100" s="811"/>
      <c r="F100" s="828"/>
      <c r="G100" s="868"/>
      <c r="H100" s="786"/>
      <c r="I100" s="784"/>
      <c r="J100" s="872"/>
      <c r="K100" s="892"/>
      <c r="L100" s="893"/>
      <c r="M100" s="898"/>
      <c r="N100" s="899"/>
      <c r="O100" s="862"/>
      <c r="P100" s="176"/>
      <c r="Q100" s="176"/>
      <c r="R100" s="195"/>
    </row>
    <row r="101" spans="1:18" ht="15" customHeight="1">
      <c r="A101" s="857" t="s">
        <v>91</v>
      </c>
      <c r="B101" s="858"/>
      <c r="C101" s="847" t="s">
        <v>92</v>
      </c>
      <c r="D101" s="196"/>
      <c r="E101" s="196"/>
      <c r="F101" s="197"/>
      <c r="G101" s="849" t="s">
        <v>54</v>
      </c>
      <c r="H101" s="850" t="str">
        <f>H22</f>
        <v>岩本砂利</v>
      </c>
      <c r="I101" s="851">
        <f>J22</f>
        <v>16</v>
      </c>
      <c r="J101" s="198" t="str">
        <f>K22</f>
        <v>10t</v>
      </c>
      <c r="K101" s="852">
        <v>3030</v>
      </c>
      <c r="L101" s="853"/>
      <c r="M101" s="835">
        <f>ROUNDDOWN(K101*E104,-1)</f>
        <v>3810</v>
      </c>
      <c r="N101" s="836"/>
      <c r="O101" s="837"/>
      <c r="P101" s="199"/>
      <c r="Q101" s="199"/>
      <c r="R101" s="200"/>
    </row>
    <row r="102" spans="1:18" ht="15" customHeight="1">
      <c r="A102" s="859"/>
      <c r="B102" s="860"/>
      <c r="C102" s="848"/>
      <c r="D102" s="196"/>
      <c r="E102" s="196"/>
      <c r="F102" s="197"/>
      <c r="G102" s="843"/>
      <c r="H102" s="845"/>
      <c r="I102" s="846"/>
      <c r="J102" s="201">
        <f>K23</f>
        <v>0</v>
      </c>
      <c r="K102" s="815"/>
      <c r="L102" s="816"/>
      <c r="M102" s="817">
        <f>ROUNDDOWN(K102*E104,-1)</f>
        <v>0</v>
      </c>
      <c r="N102" s="818"/>
      <c r="O102" s="819"/>
      <c r="P102" s="202"/>
      <c r="Q102" s="202"/>
      <c r="R102" s="203"/>
    </row>
    <row r="103" spans="1:18" ht="15" customHeight="1">
      <c r="A103" s="859"/>
      <c r="B103" s="860"/>
      <c r="C103" s="838">
        <v>2.2999999999999998</v>
      </c>
      <c r="D103" s="840" t="s">
        <v>93</v>
      </c>
      <c r="E103" s="196"/>
      <c r="F103" s="197"/>
      <c r="G103" s="842" t="s">
        <v>55</v>
      </c>
      <c r="H103" s="844" t="str">
        <f>H24</f>
        <v>ｻﾝﾖｰｺｰﾎﾟﾚｰｼｮﾝ</v>
      </c>
      <c r="I103" s="813">
        <f>J24</f>
        <v>14</v>
      </c>
      <c r="J103" s="201" t="str">
        <f>K24</f>
        <v>10t</v>
      </c>
      <c r="K103" s="815">
        <v>1830</v>
      </c>
      <c r="L103" s="816"/>
      <c r="M103" s="817">
        <f>ROUNDDOWN(K103*E104,-1)</f>
        <v>2300</v>
      </c>
      <c r="N103" s="818"/>
      <c r="O103" s="819"/>
      <c r="P103" s="204"/>
      <c r="Q103" s="204"/>
      <c r="R103" s="205"/>
    </row>
    <row r="104" spans="1:18" ht="15" customHeight="1">
      <c r="A104" s="859"/>
      <c r="B104" s="860"/>
      <c r="C104" s="838"/>
      <c r="D104" s="840"/>
      <c r="E104" s="840">
        <f>ROUND(C103/1.82,2)</f>
        <v>1.26</v>
      </c>
      <c r="F104" s="854"/>
      <c r="G104" s="843"/>
      <c r="H104" s="845"/>
      <c r="I104" s="846"/>
      <c r="J104" s="201">
        <f>K25</f>
        <v>0</v>
      </c>
      <c r="K104" s="815"/>
      <c r="L104" s="816"/>
      <c r="M104" s="817">
        <f>ROUNDDOWN(K104*E104,-1)</f>
        <v>0</v>
      </c>
      <c r="N104" s="818"/>
      <c r="O104" s="819"/>
      <c r="P104" s="202"/>
      <c r="Q104" s="202"/>
      <c r="R104" s="203"/>
    </row>
    <row r="105" spans="1:18" ht="15" customHeight="1">
      <c r="A105" s="859"/>
      <c r="B105" s="860"/>
      <c r="C105" s="838"/>
      <c r="D105" s="840"/>
      <c r="E105" s="840"/>
      <c r="F105" s="854"/>
      <c r="G105" s="842" t="s">
        <v>55</v>
      </c>
      <c r="H105" s="844" t="str">
        <f>H26</f>
        <v>ミツヤマ</v>
      </c>
      <c r="I105" s="813">
        <f>J26</f>
        <v>9</v>
      </c>
      <c r="J105" s="201" t="str">
        <f t="shared" ref="J105:J112" si="0">K26</f>
        <v>10t</v>
      </c>
      <c r="K105" s="815">
        <v>1300</v>
      </c>
      <c r="L105" s="816"/>
      <c r="M105" s="817">
        <f>ROUNDDOWN(K105*E104,-1)</f>
        <v>1630</v>
      </c>
      <c r="N105" s="818"/>
      <c r="O105" s="819"/>
      <c r="P105" s="206"/>
      <c r="Q105" s="206"/>
      <c r="R105" s="207"/>
    </row>
    <row r="106" spans="1:18" ht="15" customHeight="1">
      <c r="A106" s="861"/>
      <c r="B106" s="862"/>
      <c r="C106" s="873"/>
      <c r="D106" s="874"/>
      <c r="E106" s="208"/>
      <c r="F106" s="209"/>
      <c r="G106" s="875"/>
      <c r="H106" s="881"/>
      <c r="I106" s="882"/>
      <c r="J106" s="210">
        <f t="shared" si="0"/>
        <v>0</v>
      </c>
      <c r="K106" s="883"/>
      <c r="L106" s="884"/>
      <c r="M106" s="885">
        <f>ROUNDDOWN(K106*E104,-1)</f>
        <v>0</v>
      </c>
      <c r="N106" s="886"/>
      <c r="O106" s="887"/>
      <c r="P106" s="211"/>
      <c r="Q106" s="211"/>
      <c r="R106" s="212"/>
    </row>
    <row r="107" spans="1:18" ht="15" customHeight="1">
      <c r="A107" s="829" t="s">
        <v>94</v>
      </c>
      <c r="B107" s="830"/>
      <c r="C107" s="847" t="s">
        <v>92</v>
      </c>
      <c r="D107" s="213"/>
      <c r="E107" s="213"/>
      <c r="F107" s="214"/>
      <c r="G107" s="849" t="s">
        <v>54</v>
      </c>
      <c r="H107" s="850" t="str">
        <f>H28</f>
        <v>岩本砂利</v>
      </c>
      <c r="I107" s="851">
        <f>J28</f>
        <v>16</v>
      </c>
      <c r="J107" s="198" t="str">
        <f t="shared" si="0"/>
        <v>10t</v>
      </c>
      <c r="K107" s="852">
        <v>2260</v>
      </c>
      <c r="L107" s="853"/>
      <c r="M107" s="835">
        <f>ROUNDDOWN(K107*E110,-1)</f>
        <v>1850</v>
      </c>
      <c r="N107" s="836"/>
      <c r="O107" s="837"/>
      <c r="P107" s="215"/>
      <c r="Q107" s="215"/>
      <c r="R107" s="216"/>
    </row>
    <row r="108" spans="1:18" ht="15" customHeight="1">
      <c r="A108" s="831"/>
      <c r="B108" s="832"/>
      <c r="C108" s="848"/>
      <c r="D108" s="196"/>
      <c r="E108" s="196"/>
      <c r="F108" s="197"/>
      <c r="G108" s="843"/>
      <c r="H108" s="845"/>
      <c r="I108" s="846"/>
      <c r="J108" s="201" t="str">
        <f t="shared" si="0"/>
        <v>2t</v>
      </c>
      <c r="K108" s="815"/>
      <c r="L108" s="816"/>
      <c r="M108" s="817">
        <f>ROUNDDOWN(K108*E110,-1)</f>
        <v>0</v>
      </c>
      <c r="N108" s="818"/>
      <c r="O108" s="819"/>
      <c r="P108" s="217"/>
      <c r="Q108" s="217"/>
      <c r="R108" s="218"/>
    </row>
    <row r="109" spans="1:18" ht="15" customHeight="1">
      <c r="A109" s="831"/>
      <c r="B109" s="832"/>
      <c r="C109" s="838">
        <v>1.5</v>
      </c>
      <c r="D109" s="840" t="s">
        <v>95</v>
      </c>
      <c r="E109" s="196"/>
      <c r="F109" s="197"/>
      <c r="G109" s="842" t="s">
        <v>55</v>
      </c>
      <c r="H109" s="844" t="str">
        <f>H30</f>
        <v>ミツヤマ</v>
      </c>
      <c r="I109" s="813">
        <f>J30</f>
        <v>63</v>
      </c>
      <c r="J109" s="201" t="str">
        <f t="shared" si="0"/>
        <v>10t</v>
      </c>
      <c r="K109" s="815">
        <v>4520</v>
      </c>
      <c r="L109" s="816"/>
      <c r="M109" s="817">
        <f>ROUNDDOWN(K109*E110,-1)</f>
        <v>3700</v>
      </c>
      <c r="N109" s="818"/>
      <c r="O109" s="819"/>
      <c r="P109" s="204"/>
      <c r="Q109" s="204"/>
      <c r="R109" s="205"/>
    </row>
    <row r="110" spans="1:18" ht="15" customHeight="1">
      <c r="A110" s="831"/>
      <c r="B110" s="832"/>
      <c r="C110" s="838"/>
      <c r="D110" s="840"/>
      <c r="E110" s="840">
        <f>ROUND(C109/1.82,2)</f>
        <v>0.82</v>
      </c>
      <c r="F110" s="854"/>
      <c r="G110" s="843"/>
      <c r="H110" s="845"/>
      <c r="I110" s="846"/>
      <c r="J110" s="201" t="str">
        <f t="shared" si="0"/>
        <v>2t</v>
      </c>
      <c r="K110" s="815"/>
      <c r="L110" s="816"/>
      <c r="M110" s="817">
        <f>ROUNDDOWN(K110*E110,-1)</f>
        <v>0</v>
      </c>
      <c r="N110" s="818"/>
      <c r="O110" s="819"/>
      <c r="P110" s="202"/>
      <c r="Q110" s="202"/>
      <c r="R110" s="203"/>
    </row>
    <row r="111" spans="1:18" ht="15" customHeight="1">
      <c r="A111" s="831"/>
      <c r="B111" s="832"/>
      <c r="C111" s="838"/>
      <c r="D111" s="840"/>
      <c r="E111" s="840"/>
      <c r="F111" s="854"/>
      <c r="G111" s="842" t="s">
        <v>55</v>
      </c>
      <c r="H111" s="844" t="str">
        <f>H32</f>
        <v>福本工務店</v>
      </c>
      <c r="I111" s="813">
        <f>J32</f>
        <v>26</v>
      </c>
      <c r="J111" s="201" t="str">
        <f t="shared" si="0"/>
        <v>10t</v>
      </c>
      <c r="K111" s="815">
        <v>3030</v>
      </c>
      <c r="L111" s="816"/>
      <c r="M111" s="817">
        <f>ROUNDDOWN(K111*E110,-1)</f>
        <v>2480</v>
      </c>
      <c r="N111" s="818"/>
      <c r="O111" s="819"/>
      <c r="P111" s="217"/>
      <c r="Q111" s="217"/>
      <c r="R111" s="218"/>
    </row>
    <row r="112" spans="1:18" ht="15" customHeight="1" thickBot="1">
      <c r="A112" s="833"/>
      <c r="B112" s="834"/>
      <c r="C112" s="839"/>
      <c r="D112" s="841"/>
      <c r="E112" s="219"/>
      <c r="F112" s="220"/>
      <c r="G112" s="855"/>
      <c r="H112" s="856"/>
      <c r="I112" s="814"/>
      <c r="J112" s="221" t="str">
        <f t="shared" si="0"/>
        <v>2t</v>
      </c>
      <c r="K112" s="820"/>
      <c r="L112" s="821"/>
      <c r="M112" s="822">
        <f>ROUNDDOWN(K112*E110,-1)</f>
        <v>0</v>
      </c>
      <c r="N112" s="823"/>
      <c r="O112" s="824"/>
      <c r="P112" s="222"/>
      <c r="Q112" s="222"/>
      <c r="R112" s="223"/>
    </row>
    <row r="116" spans="1:18" ht="12" customHeight="1" thickBot="1"/>
    <row r="117" spans="1:18" ht="12" customHeight="1">
      <c r="A117" s="801" t="s">
        <v>96</v>
      </c>
      <c r="B117" s="802"/>
      <c r="C117" s="802"/>
      <c r="D117" s="802"/>
      <c r="E117" s="802"/>
      <c r="F117" s="802"/>
      <c r="G117" s="802"/>
      <c r="H117" s="802"/>
      <c r="I117" s="802"/>
      <c r="J117" s="802"/>
      <c r="K117" s="802"/>
      <c r="L117" s="802"/>
      <c r="M117" s="802"/>
      <c r="N117" s="802"/>
      <c r="O117" s="802"/>
      <c r="P117" s="802"/>
      <c r="Q117" s="802"/>
      <c r="R117" s="803"/>
    </row>
    <row r="118" spans="1:18" ht="12" customHeight="1">
      <c r="A118" s="804"/>
      <c r="B118" s="805"/>
      <c r="C118" s="805"/>
      <c r="D118" s="805"/>
      <c r="E118" s="805"/>
      <c r="F118" s="805"/>
      <c r="G118" s="805"/>
      <c r="H118" s="805"/>
      <c r="I118" s="805"/>
      <c r="J118" s="805"/>
      <c r="K118" s="805"/>
      <c r="L118" s="805"/>
      <c r="M118" s="805"/>
      <c r="N118" s="805"/>
      <c r="O118" s="805"/>
      <c r="P118" s="805"/>
      <c r="Q118" s="805"/>
      <c r="R118" s="806"/>
    </row>
    <row r="119" spans="1:18" ht="12" customHeight="1">
      <c r="A119" s="807" t="s">
        <v>97</v>
      </c>
      <c r="B119" s="808"/>
      <c r="C119" s="808"/>
      <c r="D119" s="809"/>
      <c r="E119" s="785" t="s">
        <v>98</v>
      </c>
      <c r="F119" s="764" t="s">
        <v>99</v>
      </c>
      <c r="G119" s="224"/>
      <c r="H119" s="785" t="s">
        <v>100</v>
      </c>
      <c r="I119" s="825" t="s">
        <v>101</v>
      </c>
      <c r="J119" s="808"/>
      <c r="K119" s="826"/>
      <c r="L119" s="748" t="s">
        <v>102</v>
      </c>
      <c r="M119" s="809"/>
      <c r="N119" s="785" t="s">
        <v>103</v>
      </c>
      <c r="O119" s="825" t="s">
        <v>104</v>
      </c>
      <c r="P119" s="826"/>
      <c r="Q119" s="748" t="s">
        <v>105</v>
      </c>
      <c r="R119" s="749"/>
    </row>
    <row r="120" spans="1:18" ht="12" customHeight="1">
      <c r="A120" s="810"/>
      <c r="B120" s="811"/>
      <c r="C120" s="811"/>
      <c r="D120" s="812"/>
      <c r="E120" s="786"/>
      <c r="F120" s="784"/>
      <c r="G120" s="225"/>
      <c r="H120" s="786"/>
      <c r="I120" s="827"/>
      <c r="J120" s="811"/>
      <c r="K120" s="828"/>
      <c r="L120" s="750"/>
      <c r="M120" s="812"/>
      <c r="N120" s="786"/>
      <c r="O120" s="827"/>
      <c r="P120" s="828"/>
      <c r="Q120" s="750"/>
      <c r="R120" s="751"/>
    </row>
    <row r="121" spans="1:18" ht="12" customHeight="1">
      <c r="A121" s="752" t="s">
        <v>106</v>
      </c>
      <c r="B121" s="753"/>
      <c r="C121" s="753"/>
      <c r="D121" s="754"/>
      <c r="E121" s="761">
        <f>廃材･発生材集計!N28+廃材･発生材集計!P28+廃材･発生材集計!R28</f>
        <v>0</v>
      </c>
      <c r="F121" s="764" t="s">
        <v>107</v>
      </c>
      <c r="G121" s="226" t="s">
        <v>108</v>
      </c>
      <c r="H121" s="767">
        <v>6500</v>
      </c>
      <c r="I121" s="742">
        <f>ROUNDDOWN(E121*H121,0)</f>
        <v>0</v>
      </c>
      <c r="J121" s="769"/>
      <c r="K121" s="743"/>
      <c r="L121" s="788">
        <f>MAX(I121:K124)</f>
        <v>0</v>
      </c>
      <c r="M121" s="789"/>
      <c r="N121" s="227"/>
      <c r="O121" s="742">
        <f>ROUNDDOWN(L121*N122,0)</f>
        <v>0</v>
      </c>
      <c r="P121" s="743"/>
      <c r="Q121" s="788">
        <f>SUM(O121:P128)</f>
        <v>0</v>
      </c>
      <c r="R121" s="794"/>
    </row>
    <row r="122" spans="1:18" ht="12" customHeight="1">
      <c r="A122" s="755"/>
      <c r="B122" s="756"/>
      <c r="C122" s="756"/>
      <c r="D122" s="757"/>
      <c r="E122" s="762"/>
      <c r="F122" s="765"/>
      <c r="G122" s="226" t="s">
        <v>109</v>
      </c>
      <c r="H122" s="768"/>
      <c r="I122" s="770"/>
      <c r="J122" s="771"/>
      <c r="K122" s="772"/>
      <c r="L122" s="790"/>
      <c r="M122" s="791"/>
      <c r="N122" s="741">
        <v>0.3</v>
      </c>
      <c r="O122" s="744"/>
      <c r="P122" s="745"/>
      <c r="Q122" s="790"/>
      <c r="R122" s="795"/>
    </row>
    <row r="123" spans="1:18" ht="12" customHeight="1">
      <c r="A123" s="755"/>
      <c r="B123" s="756"/>
      <c r="C123" s="756"/>
      <c r="D123" s="757"/>
      <c r="E123" s="762"/>
      <c r="F123" s="765"/>
      <c r="G123" s="228"/>
      <c r="H123" s="776"/>
      <c r="I123" s="778">
        <f>ROUNDDOWN(E121*H123,0)</f>
        <v>0</v>
      </c>
      <c r="J123" s="779"/>
      <c r="K123" s="780"/>
      <c r="L123" s="790"/>
      <c r="M123" s="791"/>
      <c r="N123" s="741"/>
      <c r="O123" s="744"/>
      <c r="P123" s="745"/>
      <c r="Q123" s="790"/>
      <c r="R123" s="795"/>
    </row>
    <row r="124" spans="1:18" ht="12" customHeight="1">
      <c r="A124" s="773"/>
      <c r="B124" s="774"/>
      <c r="C124" s="774"/>
      <c r="D124" s="775"/>
      <c r="E124" s="787"/>
      <c r="F124" s="784"/>
      <c r="G124" s="229"/>
      <c r="H124" s="798"/>
      <c r="I124" s="746"/>
      <c r="J124" s="799"/>
      <c r="K124" s="747"/>
      <c r="L124" s="792"/>
      <c r="M124" s="793"/>
      <c r="N124" s="230"/>
      <c r="O124" s="746"/>
      <c r="P124" s="747"/>
      <c r="Q124" s="790"/>
      <c r="R124" s="795"/>
    </row>
    <row r="125" spans="1:18" ht="12" customHeight="1">
      <c r="A125" s="752" t="s">
        <v>110</v>
      </c>
      <c r="B125" s="753"/>
      <c r="C125" s="753"/>
      <c r="D125" s="754"/>
      <c r="E125" s="761">
        <f>廃材･発生材集計!T28</f>
        <v>0</v>
      </c>
      <c r="F125" s="764" t="s">
        <v>111</v>
      </c>
      <c r="G125" s="226" t="s">
        <v>112</v>
      </c>
      <c r="H125" s="767">
        <v>15000</v>
      </c>
      <c r="I125" s="742">
        <f>ROUNDDOWN(E125*H125,0)</f>
        <v>0</v>
      </c>
      <c r="J125" s="769"/>
      <c r="K125" s="743"/>
      <c r="L125" s="788">
        <f>MAX(I125:K128)</f>
        <v>0</v>
      </c>
      <c r="M125" s="789"/>
      <c r="N125" s="227"/>
      <c r="O125" s="742">
        <f>ROUNDDOWN(L125*N126,0)</f>
        <v>0</v>
      </c>
      <c r="P125" s="743"/>
      <c r="Q125" s="790"/>
      <c r="R125" s="795"/>
    </row>
    <row r="126" spans="1:18" ht="12" customHeight="1">
      <c r="A126" s="755"/>
      <c r="B126" s="756"/>
      <c r="C126" s="756"/>
      <c r="D126" s="757"/>
      <c r="E126" s="762"/>
      <c r="F126" s="765"/>
      <c r="G126" s="226" t="s">
        <v>109</v>
      </c>
      <c r="H126" s="768"/>
      <c r="I126" s="770"/>
      <c r="J126" s="771"/>
      <c r="K126" s="772"/>
      <c r="L126" s="790"/>
      <c r="M126" s="791"/>
      <c r="N126" s="741">
        <v>0.3</v>
      </c>
      <c r="O126" s="744"/>
      <c r="P126" s="745"/>
      <c r="Q126" s="790"/>
      <c r="R126" s="795"/>
    </row>
    <row r="127" spans="1:18" ht="12" customHeight="1">
      <c r="A127" s="755"/>
      <c r="B127" s="756"/>
      <c r="C127" s="756"/>
      <c r="D127" s="757"/>
      <c r="E127" s="762"/>
      <c r="F127" s="765"/>
      <c r="G127" s="228"/>
      <c r="H127" s="776"/>
      <c r="I127" s="778">
        <f>ROUNDDOWN(E125*H127,0)</f>
        <v>0</v>
      </c>
      <c r="J127" s="779"/>
      <c r="K127" s="780"/>
      <c r="L127" s="790"/>
      <c r="M127" s="791"/>
      <c r="N127" s="741"/>
      <c r="O127" s="744"/>
      <c r="P127" s="745"/>
      <c r="Q127" s="790"/>
      <c r="R127" s="795"/>
    </row>
    <row r="128" spans="1:18" ht="12" customHeight="1" thickBot="1">
      <c r="A128" s="758"/>
      <c r="B128" s="759"/>
      <c r="C128" s="759"/>
      <c r="D128" s="760"/>
      <c r="E128" s="763"/>
      <c r="F128" s="766"/>
      <c r="G128" s="231"/>
      <c r="H128" s="777"/>
      <c r="I128" s="781"/>
      <c r="J128" s="782"/>
      <c r="K128" s="783"/>
      <c r="L128" s="796"/>
      <c r="M128" s="800"/>
      <c r="N128" s="232"/>
      <c r="O128" s="781"/>
      <c r="P128" s="783"/>
      <c r="Q128" s="796"/>
      <c r="R128" s="797"/>
    </row>
  </sheetData>
  <mergeCells count="370">
    <mergeCell ref="H1:N3"/>
    <mergeCell ref="A4:B4"/>
    <mergeCell ref="A5:B9"/>
    <mergeCell ref="C5:C9"/>
    <mergeCell ref="D5:D9"/>
    <mergeCell ref="E5:E9"/>
    <mergeCell ref="F5:G9"/>
    <mergeCell ref="J5:M6"/>
    <mergeCell ref="N5:O6"/>
    <mergeCell ref="P5:P9"/>
    <mergeCell ref="Q5:Q9"/>
    <mergeCell ref="R5:R9"/>
    <mergeCell ref="I6:I8"/>
    <mergeCell ref="J7:J9"/>
    <mergeCell ref="K7:K9"/>
    <mergeCell ref="L7:L9"/>
    <mergeCell ref="M7:M9"/>
    <mergeCell ref="N7:N9"/>
    <mergeCell ref="O7:O9"/>
    <mergeCell ref="J10:J11"/>
    <mergeCell ref="Q10:Q14"/>
    <mergeCell ref="R10:R14"/>
    <mergeCell ref="H12:H13"/>
    <mergeCell ref="I12:I13"/>
    <mergeCell ref="J12:J13"/>
    <mergeCell ref="H14:H15"/>
    <mergeCell ref="I14:I15"/>
    <mergeCell ref="J14:J15"/>
    <mergeCell ref="F19:F21"/>
    <mergeCell ref="G19:G21"/>
    <mergeCell ref="H20:H21"/>
    <mergeCell ref="I20:I21"/>
    <mergeCell ref="J20:J21"/>
    <mergeCell ref="A10:B15"/>
    <mergeCell ref="C10:C15"/>
    <mergeCell ref="D10:D15"/>
    <mergeCell ref="E10:E15"/>
    <mergeCell ref="F10:F12"/>
    <mergeCell ref="G10:G12"/>
    <mergeCell ref="F13:F15"/>
    <mergeCell ref="G13:G15"/>
    <mergeCell ref="A16:B21"/>
    <mergeCell ref="C16:C21"/>
    <mergeCell ref="D16:D21"/>
    <mergeCell ref="E16:E21"/>
    <mergeCell ref="F16:F18"/>
    <mergeCell ref="G16:G18"/>
    <mergeCell ref="H16:H17"/>
    <mergeCell ref="I16:I17"/>
    <mergeCell ref="J16:J17"/>
    <mergeCell ref="H10:H11"/>
    <mergeCell ref="I10:I11"/>
    <mergeCell ref="R22:R26"/>
    <mergeCell ref="H24:H25"/>
    <mergeCell ref="I24:I25"/>
    <mergeCell ref="J24:J25"/>
    <mergeCell ref="H26:H27"/>
    <mergeCell ref="I26:I27"/>
    <mergeCell ref="J26:J27"/>
    <mergeCell ref="R16:R20"/>
    <mergeCell ref="H18:H19"/>
    <mergeCell ref="I18:I19"/>
    <mergeCell ref="J18:J19"/>
    <mergeCell ref="Q16:Q20"/>
    <mergeCell ref="A22:B27"/>
    <mergeCell ref="C22:C27"/>
    <mergeCell ref="D22:D27"/>
    <mergeCell ref="E22:E27"/>
    <mergeCell ref="F22:F24"/>
    <mergeCell ref="G22:G24"/>
    <mergeCell ref="F25:F27"/>
    <mergeCell ref="G25:G27"/>
    <mergeCell ref="Q28:Q32"/>
    <mergeCell ref="A28:B33"/>
    <mergeCell ref="C28:C33"/>
    <mergeCell ref="D28:D33"/>
    <mergeCell ref="E28:E33"/>
    <mergeCell ref="F28:F30"/>
    <mergeCell ref="G28:G30"/>
    <mergeCell ref="H28:H29"/>
    <mergeCell ref="I28:I29"/>
    <mergeCell ref="J28:J29"/>
    <mergeCell ref="H22:H23"/>
    <mergeCell ref="I22:I23"/>
    <mergeCell ref="J22:J23"/>
    <mergeCell ref="Q22:Q26"/>
    <mergeCell ref="R28:R32"/>
    <mergeCell ref="H30:H31"/>
    <mergeCell ref="I30:I31"/>
    <mergeCell ref="J30:J31"/>
    <mergeCell ref="F31:F33"/>
    <mergeCell ref="G31:G33"/>
    <mergeCell ref="H32:H33"/>
    <mergeCell ref="I32:I33"/>
    <mergeCell ref="J32:J33"/>
    <mergeCell ref="H40:H41"/>
    <mergeCell ref="I40:I41"/>
    <mergeCell ref="J40:J41"/>
    <mergeCell ref="H34:H35"/>
    <mergeCell ref="I34:I35"/>
    <mergeCell ref="J34:J35"/>
    <mergeCell ref="Q34:Q38"/>
    <mergeCell ref="R34:R38"/>
    <mergeCell ref="H36:H37"/>
    <mergeCell ref="I36:I37"/>
    <mergeCell ref="J36:J37"/>
    <mergeCell ref="H38:H39"/>
    <mergeCell ref="I38:I39"/>
    <mergeCell ref="J38:J39"/>
    <mergeCell ref="A34:B39"/>
    <mergeCell ref="C34:C39"/>
    <mergeCell ref="D34:D39"/>
    <mergeCell ref="E34:E39"/>
    <mergeCell ref="F34:F36"/>
    <mergeCell ref="G34:G36"/>
    <mergeCell ref="F37:F39"/>
    <mergeCell ref="G37:G39"/>
    <mergeCell ref="A47:B47"/>
    <mergeCell ref="A40:B45"/>
    <mergeCell ref="C40:C45"/>
    <mergeCell ref="D40:D45"/>
    <mergeCell ref="E40:E45"/>
    <mergeCell ref="F40:F42"/>
    <mergeCell ref="G40:G42"/>
    <mergeCell ref="A48:B52"/>
    <mergeCell ref="C48:C52"/>
    <mergeCell ref="D48:D52"/>
    <mergeCell ref="E48:E52"/>
    <mergeCell ref="F48:G52"/>
    <mergeCell ref="Q40:Q44"/>
    <mergeCell ref="R40:R44"/>
    <mergeCell ref="H42:H43"/>
    <mergeCell ref="I42:I43"/>
    <mergeCell ref="J42:J43"/>
    <mergeCell ref="F43:F45"/>
    <mergeCell ref="G43:G45"/>
    <mergeCell ref="H44:H45"/>
    <mergeCell ref="I44:I45"/>
    <mergeCell ref="J44:J45"/>
    <mergeCell ref="J48:M49"/>
    <mergeCell ref="N48:O49"/>
    <mergeCell ref="P48:P52"/>
    <mergeCell ref="Q48:Q52"/>
    <mergeCell ref="R48:R52"/>
    <mergeCell ref="I49:I51"/>
    <mergeCell ref="J50:J52"/>
    <mergeCell ref="K50:K52"/>
    <mergeCell ref="L50:L52"/>
    <mergeCell ref="M50:M52"/>
    <mergeCell ref="J53:J54"/>
    <mergeCell ref="Q53:Q57"/>
    <mergeCell ref="R53:R57"/>
    <mergeCell ref="H55:H56"/>
    <mergeCell ref="I55:I56"/>
    <mergeCell ref="J55:J56"/>
    <mergeCell ref="N50:N52"/>
    <mergeCell ref="O50:O52"/>
    <mergeCell ref="J57:J58"/>
    <mergeCell ref="B53:B58"/>
    <mergeCell ref="C53:C58"/>
    <mergeCell ref="D53:D58"/>
    <mergeCell ref="E53:E58"/>
    <mergeCell ref="F53:F55"/>
    <mergeCell ref="G53:G55"/>
    <mergeCell ref="H53:H54"/>
    <mergeCell ref="I53:I54"/>
    <mergeCell ref="F56:F58"/>
    <mergeCell ref="G56:G58"/>
    <mergeCell ref="H57:H58"/>
    <mergeCell ref="I57:I58"/>
    <mergeCell ref="B59:B64"/>
    <mergeCell ref="C59:C64"/>
    <mergeCell ref="D59:D64"/>
    <mergeCell ref="E59:E64"/>
    <mergeCell ref="F59:F61"/>
    <mergeCell ref="G59:G61"/>
    <mergeCell ref="G65:G67"/>
    <mergeCell ref="H59:H60"/>
    <mergeCell ref="I59:I60"/>
    <mergeCell ref="J65:J66"/>
    <mergeCell ref="Q65:Q69"/>
    <mergeCell ref="J59:J60"/>
    <mergeCell ref="Q59:Q63"/>
    <mergeCell ref="R59:R63"/>
    <mergeCell ref="H61:H62"/>
    <mergeCell ref="I61:I62"/>
    <mergeCell ref="J61:J62"/>
    <mergeCell ref="F62:F64"/>
    <mergeCell ref="G62:G64"/>
    <mergeCell ref="H63:H64"/>
    <mergeCell ref="I63:I64"/>
    <mergeCell ref="J63:J64"/>
    <mergeCell ref="R71:R75"/>
    <mergeCell ref="H73:H74"/>
    <mergeCell ref="I73:I74"/>
    <mergeCell ref="J73:J74"/>
    <mergeCell ref="H75:H76"/>
    <mergeCell ref="I75:I76"/>
    <mergeCell ref="J75:J76"/>
    <mergeCell ref="A65:A70"/>
    <mergeCell ref="B65:B70"/>
    <mergeCell ref="C65:C70"/>
    <mergeCell ref="D65:D70"/>
    <mergeCell ref="E65:E70"/>
    <mergeCell ref="R65:R69"/>
    <mergeCell ref="H67:H68"/>
    <mergeCell ref="I67:I68"/>
    <mergeCell ref="J67:J68"/>
    <mergeCell ref="F68:F70"/>
    <mergeCell ref="G68:G70"/>
    <mergeCell ref="H69:H70"/>
    <mergeCell ref="I69:I70"/>
    <mergeCell ref="J69:J70"/>
    <mergeCell ref="F65:F67"/>
    <mergeCell ref="H65:H66"/>
    <mergeCell ref="I65:I66"/>
    <mergeCell ref="B71:B76"/>
    <mergeCell ref="C71:C76"/>
    <mergeCell ref="D71:D76"/>
    <mergeCell ref="E71:E76"/>
    <mergeCell ref="F71:F73"/>
    <mergeCell ref="G71:G73"/>
    <mergeCell ref="F74:F76"/>
    <mergeCell ref="G74:G76"/>
    <mergeCell ref="Q77:Q81"/>
    <mergeCell ref="B77:B82"/>
    <mergeCell ref="C77:C82"/>
    <mergeCell ref="D77:D82"/>
    <mergeCell ref="E77:E82"/>
    <mergeCell ref="F77:F79"/>
    <mergeCell ref="G77:G79"/>
    <mergeCell ref="H77:H78"/>
    <mergeCell ref="I77:I78"/>
    <mergeCell ref="J77:J78"/>
    <mergeCell ref="H71:H72"/>
    <mergeCell ref="I71:I72"/>
    <mergeCell ref="J71:J72"/>
    <mergeCell ref="Q71:Q75"/>
    <mergeCell ref="R77:R81"/>
    <mergeCell ref="H79:H80"/>
    <mergeCell ref="I79:I80"/>
    <mergeCell ref="J79:J80"/>
    <mergeCell ref="F80:F82"/>
    <mergeCell ref="G80:G82"/>
    <mergeCell ref="H81:H82"/>
    <mergeCell ref="I81:I82"/>
    <mergeCell ref="J81:J82"/>
    <mergeCell ref="I85:I86"/>
    <mergeCell ref="J85:J86"/>
    <mergeCell ref="Q85:Q89"/>
    <mergeCell ref="R85:R89"/>
    <mergeCell ref="H87:H88"/>
    <mergeCell ref="I87:I88"/>
    <mergeCell ref="J87:J88"/>
    <mergeCell ref="B83:B84"/>
    <mergeCell ref="Q83:Q84"/>
    <mergeCell ref="R83:R84"/>
    <mergeCell ref="A85:B90"/>
    <mergeCell ref="C85:C90"/>
    <mergeCell ref="D85:D90"/>
    <mergeCell ref="E85:E90"/>
    <mergeCell ref="F85:F87"/>
    <mergeCell ref="G85:G87"/>
    <mergeCell ref="H85:H86"/>
    <mergeCell ref="Q91:R92"/>
    <mergeCell ref="A95:B95"/>
    <mergeCell ref="F96:M97"/>
    <mergeCell ref="F88:F90"/>
    <mergeCell ref="G88:G90"/>
    <mergeCell ref="H89:H90"/>
    <mergeCell ref="I89:I90"/>
    <mergeCell ref="J89:J90"/>
    <mergeCell ref="A91:C92"/>
    <mergeCell ref="E91:F92"/>
    <mergeCell ref="G91:G92"/>
    <mergeCell ref="I91:J92"/>
    <mergeCell ref="M103:O103"/>
    <mergeCell ref="E104:F105"/>
    <mergeCell ref="K91:K92"/>
    <mergeCell ref="L91:L92"/>
    <mergeCell ref="M91:M92"/>
    <mergeCell ref="H105:H106"/>
    <mergeCell ref="I105:I106"/>
    <mergeCell ref="K105:L105"/>
    <mergeCell ref="M105:O105"/>
    <mergeCell ref="K106:L106"/>
    <mergeCell ref="M106:O106"/>
    <mergeCell ref="K98:L100"/>
    <mergeCell ref="M98:O100"/>
    <mergeCell ref="A101:B106"/>
    <mergeCell ref="C101:C102"/>
    <mergeCell ref="G101:G102"/>
    <mergeCell ref="H101:H102"/>
    <mergeCell ref="I101:I102"/>
    <mergeCell ref="K101:L101"/>
    <mergeCell ref="M101:O101"/>
    <mergeCell ref="K102:L102"/>
    <mergeCell ref="A98:B100"/>
    <mergeCell ref="C98:F100"/>
    <mergeCell ref="G98:G100"/>
    <mergeCell ref="H98:H100"/>
    <mergeCell ref="I98:I100"/>
    <mergeCell ref="J98:J100"/>
    <mergeCell ref="C103:C106"/>
    <mergeCell ref="D103:D106"/>
    <mergeCell ref="M102:O102"/>
    <mergeCell ref="K104:L104"/>
    <mergeCell ref="M104:O104"/>
    <mergeCell ref="G105:G106"/>
    <mergeCell ref="G103:G104"/>
    <mergeCell ref="H103:H104"/>
    <mergeCell ref="I103:I104"/>
    <mergeCell ref="K103:L103"/>
    <mergeCell ref="G107:G108"/>
    <mergeCell ref="H107:H108"/>
    <mergeCell ref="I107:I108"/>
    <mergeCell ref="K107:L107"/>
    <mergeCell ref="E110:F111"/>
    <mergeCell ref="K110:L110"/>
    <mergeCell ref="G111:G112"/>
    <mergeCell ref="H111:H112"/>
    <mergeCell ref="M110:O110"/>
    <mergeCell ref="A117:R118"/>
    <mergeCell ref="A119:D120"/>
    <mergeCell ref="E119:E120"/>
    <mergeCell ref="I111:I112"/>
    <mergeCell ref="K111:L111"/>
    <mergeCell ref="M111:O111"/>
    <mergeCell ref="K112:L112"/>
    <mergeCell ref="M112:O112"/>
    <mergeCell ref="I119:K120"/>
    <mergeCell ref="L119:M120"/>
    <mergeCell ref="N119:N120"/>
    <mergeCell ref="O119:P120"/>
    <mergeCell ref="A107:B112"/>
    <mergeCell ref="M107:O107"/>
    <mergeCell ref="K108:L108"/>
    <mergeCell ref="M108:O108"/>
    <mergeCell ref="C109:C112"/>
    <mergeCell ref="D109:D112"/>
    <mergeCell ref="G109:G110"/>
    <mergeCell ref="H109:H110"/>
    <mergeCell ref="I109:I110"/>
    <mergeCell ref="K109:L109"/>
    <mergeCell ref="M109:O109"/>
    <mergeCell ref="C107:C108"/>
    <mergeCell ref="N126:N127"/>
    <mergeCell ref="O121:P124"/>
    <mergeCell ref="Q119:R120"/>
    <mergeCell ref="A125:D128"/>
    <mergeCell ref="E125:E128"/>
    <mergeCell ref="F125:F128"/>
    <mergeCell ref="H125:H126"/>
    <mergeCell ref="I125:K126"/>
    <mergeCell ref="A121:D124"/>
    <mergeCell ref="H127:H128"/>
    <mergeCell ref="I127:K128"/>
    <mergeCell ref="F119:F120"/>
    <mergeCell ref="H119:H120"/>
    <mergeCell ref="E121:E124"/>
    <mergeCell ref="F121:F124"/>
    <mergeCell ref="H121:H122"/>
    <mergeCell ref="I121:K122"/>
    <mergeCell ref="L121:M124"/>
    <mergeCell ref="Q121:R128"/>
    <mergeCell ref="N122:N123"/>
    <mergeCell ref="H123:H124"/>
    <mergeCell ref="I123:K124"/>
    <mergeCell ref="L125:M128"/>
    <mergeCell ref="O125:P128"/>
  </mergeCells>
  <phoneticPr fontId="3"/>
  <pageMargins left="0.2" right="0.26" top="0.57999999999999996" bottom="0.52" header="0.32" footer="0.27"/>
  <pageSetup paperSize="9" orientation="portrait" copies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7C1B5-C30E-45CF-80F3-8D36F1D6FC0F}">
  <dimension ref="A1:AB55"/>
  <sheetViews>
    <sheetView view="pageBreakPreview" workbookViewId="0"/>
  </sheetViews>
  <sheetFormatPr defaultColWidth="9" defaultRowHeight="12" customHeight="1"/>
  <cols>
    <col min="1" max="1" width="12.625" style="122" customWidth="1"/>
    <col min="2" max="2" width="10.625" style="122" customWidth="1"/>
    <col min="3" max="3" width="4.625" style="122" customWidth="1"/>
    <col min="4" max="4" width="10.625" style="122" customWidth="1"/>
    <col min="5" max="5" width="4.625" style="122" customWidth="1"/>
    <col min="6" max="6" width="10.625" style="122" customWidth="1"/>
    <col min="7" max="7" width="4.625" style="122" customWidth="1"/>
    <col min="8" max="8" width="10.625" style="122" customWidth="1"/>
    <col min="9" max="9" width="4.625" style="122" customWidth="1"/>
    <col min="10" max="10" width="10.625" style="122" customWidth="1"/>
    <col min="11" max="11" width="4.625" style="122" customWidth="1"/>
    <col min="12" max="12" width="10.625" style="122" customWidth="1"/>
    <col min="13" max="13" width="4.625" style="122" customWidth="1"/>
    <col min="14" max="14" width="10.625" style="122" customWidth="1"/>
    <col min="15" max="15" width="4.625" style="122" customWidth="1"/>
    <col min="16" max="16" width="10.625" style="122" customWidth="1"/>
    <col min="17" max="17" width="4.625" style="122" customWidth="1"/>
    <col min="18" max="18" width="10.625" style="122" customWidth="1"/>
    <col min="19" max="19" width="4.625" style="122" customWidth="1"/>
    <col min="20" max="20" width="10.625" style="122" customWidth="1"/>
    <col min="21" max="21" width="4.625" style="122" customWidth="1"/>
    <col min="22" max="22" width="10.625" style="122" customWidth="1"/>
    <col min="23" max="23" width="4.625" style="122" customWidth="1"/>
    <col min="24" max="24" width="10.625" style="122" customWidth="1"/>
    <col min="25" max="25" width="4.625" style="122" customWidth="1"/>
    <col min="26" max="16384" width="9" style="122"/>
  </cols>
  <sheetData>
    <row r="1" spans="1:28" ht="12" customHeight="1">
      <c r="B1" s="1034" t="s">
        <v>113</v>
      </c>
      <c r="C1" s="1034"/>
      <c r="D1" s="1034"/>
      <c r="E1" s="1034"/>
      <c r="F1" s="1034"/>
      <c r="G1" s="1034"/>
      <c r="H1" s="1034"/>
      <c r="I1" s="1034"/>
      <c r="J1" s="1034"/>
      <c r="K1" s="1034"/>
      <c r="L1" s="1034"/>
      <c r="M1" s="1034"/>
      <c r="N1" s="1034"/>
      <c r="O1" s="1034"/>
      <c r="P1" s="1034"/>
      <c r="Q1" s="1034"/>
      <c r="R1" s="1034"/>
      <c r="S1" s="1034"/>
      <c r="T1" s="1034"/>
      <c r="U1" s="1034"/>
      <c r="V1" s="118"/>
      <c r="W1" s="118"/>
    </row>
    <row r="2" spans="1:28" ht="12" customHeight="1">
      <c r="B2" s="1034"/>
      <c r="C2" s="1034"/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1034"/>
      <c r="O2" s="1034"/>
      <c r="P2" s="1034"/>
      <c r="Q2" s="1034"/>
      <c r="R2" s="1034"/>
      <c r="S2" s="1034"/>
      <c r="T2" s="1034"/>
      <c r="U2" s="1034"/>
      <c r="V2" s="118"/>
      <c r="W2" s="118"/>
    </row>
    <row r="3" spans="1:28" ht="12" customHeight="1" thickBot="1">
      <c r="A3" s="123" t="s">
        <v>30</v>
      </c>
      <c r="B3" s="122" t="s">
        <v>114</v>
      </c>
      <c r="C3" s="118"/>
      <c r="D3" s="118"/>
      <c r="E3" s="118"/>
      <c r="F3" s="118"/>
      <c r="G3" s="118"/>
      <c r="H3" s="118"/>
      <c r="I3" s="118"/>
      <c r="J3" s="118"/>
      <c r="K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</row>
    <row r="4" spans="1:28" ht="12" customHeight="1">
      <c r="A4" s="233"/>
      <c r="B4" s="994" t="s">
        <v>52</v>
      </c>
      <c r="C4" s="996"/>
      <c r="D4" s="1102" t="s">
        <v>115</v>
      </c>
      <c r="E4" s="986"/>
      <c r="F4" s="994" t="s">
        <v>116</v>
      </c>
      <c r="G4" s="996"/>
      <c r="H4" s="1102" t="s">
        <v>117</v>
      </c>
      <c r="I4" s="986"/>
      <c r="J4" s="994" t="s">
        <v>66</v>
      </c>
      <c r="K4" s="996"/>
      <c r="L4" s="994" t="s">
        <v>68</v>
      </c>
      <c r="M4" s="996"/>
      <c r="N4" s="994" t="s">
        <v>118</v>
      </c>
      <c r="O4" s="995"/>
      <c r="P4" s="995"/>
      <c r="Q4" s="995"/>
      <c r="R4" s="995"/>
      <c r="S4" s="995"/>
      <c r="T4" s="995"/>
      <c r="U4" s="1091"/>
      <c r="V4" s="118"/>
      <c r="W4" s="118"/>
    </row>
    <row r="5" spans="1:28" ht="12" customHeight="1">
      <c r="A5" s="1037" t="s">
        <v>119</v>
      </c>
      <c r="B5" s="863"/>
      <c r="C5" s="865"/>
      <c r="D5" s="1103"/>
      <c r="E5" s="860"/>
      <c r="F5" s="863"/>
      <c r="G5" s="865"/>
      <c r="H5" s="1103"/>
      <c r="I5" s="860"/>
      <c r="J5" s="863"/>
      <c r="K5" s="865"/>
      <c r="L5" s="863"/>
      <c r="M5" s="865"/>
      <c r="N5" s="997"/>
      <c r="O5" s="998"/>
      <c r="P5" s="998"/>
      <c r="Q5" s="998"/>
      <c r="R5" s="998"/>
      <c r="S5" s="998"/>
      <c r="T5" s="998"/>
      <c r="U5" s="1104"/>
      <c r="V5" s="118"/>
      <c r="W5" s="118"/>
    </row>
    <row r="6" spans="1:28" ht="12" customHeight="1">
      <c r="A6" s="1037"/>
      <c r="B6" s="863"/>
      <c r="C6" s="865"/>
      <c r="D6" s="1103"/>
      <c r="E6" s="860"/>
      <c r="F6" s="863"/>
      <c r="G6" s="865"/>
      <c r="H6" s="1103"/>
      <c r="I6" s="860"/>
      <c r="J6" s="863"/>
      <c r="K6" s="865"/>
      <c r="L6" s="863"/>
      <c r="M6" s="865"/>
      <c r="N6" s="1097" t="s">
        <v>120</v>
      </c>
      <c r="O6" s="1098"/>
      <c r="P6" s="1095" t="s">
        <v>121</v>
      </c>
      <c r="Q6" s="1098"/>
      <c r="R6" s="1095" t="s">
        <v>122</v>
      </c>
      <c r="S6" s="1098"/>
      <c r="T6" s="1095" t="s">
        <v>123</v>
      </c>
      <c r="U6" s="1106"/>
      <c r="V6" s="118"/>
      <c r="W6" s="118"/>
      <c r="Z6" s="122" t="s">
        <v>124</v>
      </c>
      <c r="AA6" s="122" t="s">
        <v>28</v>
      </c>
      <c r="AB6" s="122" t="s">
        <v>125</v>
      </c>
    </row>
    <row r="7" spans="1:28" ht="12" customHeight="1">
      <c r="A7" s="175"/>
      <c r="B7" s="750"/>
      <c r="C7" s="828"/>
      <c r="D7" s="1099"/>
      <c r="E7" s="862"/>
      <c r="F7" s="750"/>
      <c r="G7" s="828"/>
      <c r="H7" s="1099"/>
      <c r="I7" s="862"/>
      <c r="J7" s="750"/>
      <c r="K7" s="828"/>
      <c r="L7" s="750"/>
      <c r="M7" s="828"/>
      <c r="N7" s="1099"/>
      <c r="O7" s="1100"/>
      <c r="P7" s="898"/>
      <c r="Q7" s="1100"/>
      <c r="R7" s="898"/>
      <c r="S7" s="1100"/>
      <c r="T7" s="898"/>
      <c r="U7" s="1107"/>
      <c r="V7" s="118"/>
      <c r="W7" s="118"/>
      <c r="X7" s="272" t="e">
        <f>#REF!</f>
        <v>#REF!</v>
      </c>
      <c r="Z7" s="122" t="e">
        <f>#REF!</f>
        <v>#REF!</v>
      </c>
      <c r="AA7" s="122" t="e">
        <f>#REF!</f>
        <v>#REF!</v>
      </c>
    </row>
    <row r="8" spans="1:28" ht="12" customHeight="1">
      <c r="A8" s="1090"/>
      <c r="B8" s="1078"/>
      <c r="C8" s="1082" t="s">
        <v>126</v>
      </c>
      <c r="D8" s="1078" t="e">
        <f>#REF!</f>
        <v>#REF!</v>
      </c>
      <c r="E8" s="1082" t="s">
        <v>126</v>
      </c>
      <c r="F8" s="1078">
        <v>6.3</v>
      </c>
      <c r="G8" s="1082" t="s">
        <v>126</v>
      </c>
      <c r="H8" s="1078"/>
      <c r="I8" s="1082" t="s">
        <v>126</v>
      </c>
      <c r="J8" s="1078"/>
      <c r="K8" s="1082" t="s">
        <v>126</v>
      </c>
      <c r="L8" s="1078"/>
      <c r="M8" s="1082" t="s">
        <v>126</v>
      </c>
      <c r="N8" s="1078"/>
      <c r="O8" s="1075" t="s">
        <v>127</v>
      </c>
      <c r="P8" s="939"/>
      <c r="Q8" s="1075" t="s">
        <v>127</v>
      </c>
      <c r="R8" s="939"/>
      <c r="S8" s="1075" t="s">
        <v>128</v>
      </c>
      <c r="T8" s="939"/>
      <c r="U8" s="1079" t="s">
        <v>127</v>
      </c>
      <c r="V8" s="118"/>
      <c r="W8" s="118"/>
      <c r="X8" s="272" t="e">
        <f>#REF!</f>
        <v>#REF!</v>
      </c>
    </row>
    <row r="9" spans="1:28" ht="12" customHeight="1">
      <c r="A9" s="1037"/>
      <c r="B9" s="1054"/>
      <c r="C9" s="1074"/>
      <c r="D9" s="1054"/>
      <c r="E9" s="1074"/>
      <c r="F9" s="1054"/>
      <c r="G9" s="1074"/>
      <c r="H9" s="1054"/>
      <c r="I9" s="1074"/>
      <c r="J9" s="1054"/>
      <c r="K9" s="1074"/>
      <c r="L9" s="1054"/>
      <c r="M9" s="1074"/>
      <c r="N9" s="1105"/>
      <c r="O9" s="1069"/>
      <c r="P9" s="1071"/>
      <c r="Q9" s="1069"/>
      <c r="R9" s="1071"/>
      <c r="S9" s="1069"/>
      <c r="T9" s="1071"/>
      <c r="U9" s="1066"/>
      <c r="V9" s="118"/>
      <c r="W9" s="118"/>
      <c r="X9" s="272" t="e">
        <f>#REF!</f>
        <v>#REF!</v>
      </c>
      <c r="AA9" s="122" t="e">
        <f>#REF!</f>
        <v>#REF!</v>
      </c>
      <c r="AB9" s="122" t="e">
        <f>#REF!</f>
        <v>#REF!</v>
      </c>
    </row>
    <row r="10" spans="1:28" ht="12" customHeight="1">
      <c r="A10" s="1089"/>
      <c r="B10" s="1053"/>
      <c r="C10" s="1073"/>
      <c r="D10" s="1053">
        <v>2.2000000000000002</v>
      </c>
      <c r="E10" s="1073"/>
      <c r="F10" s="1053"/>
      <c r="G10" s="1073"/>
      <c r="H10" s="1053"/>
      <c r="I10" s="1073"/>
      <c r="J10" s="1053"/>
      <c r="K10" s="1073"/>
      <c r="L10" s="1053"/>
      <c r="M10" s="1073"/>
      <c r="N10" s="1054"/>
      <c r="O10" s="1076"/>
      <c r="P10" s="940"/>
      <c r="Q10" s="1076"/>
      <c r="R10" s="940"/>
      <c r="S10" s="1076"/>
      <c r="T10" s="940"/>
      <c r="U10" s="1101"/>
      <c r="V10" s="118"/>
      <c r="W10" s="118"/>
      <c r="X10" s="272" t="e">
        <f>#REF!</f>
        <v>#REF!</v>
      </c>
    </row>
    <row r="11" spans="1:28" ht="12" customHeight="1">
      <c r="A11" s="1037"/>
      <c r="B11" s="1054"/>
      <c r="C11" s="1074"/>
      <c r="D11" s="1054"/>
      <c r="E11" s="1074"/>
      <c r="F11" s="1054"/>
      <c r="G11" s="1074"/>
      <c r="H11" s="1054"/>
      <c r="I11" s="1074"/>
      <c r="J11" s="1054"/>
      <c r="K11" s="1074"/>
      <c r="L11" s="1054"/>
      <c r="M11" s="1074"/>
      <c r="N11" s="1054"/>
      <c r="O11" s="1069"/>
      <c r="P11" s="940"/>
      <c r="Q11" s="1069"/>
      <c r="R11" s="940"/>
      <c r="S11" s="1069"/>
      <c r="T11" s="940"/>
      <c r="U11" s="1066"/>
      <c r="V11" s="118"/>
      <c r="W11" s="118"/>
      <c r="X11" s="272" t="e">
        <f>#REF!</f>
        <v>#REF!</v>
      </c>
      <c r="AB11" s="122" t="e">
        <f>#REF!</f>
        <v>#REF!</v>
      </c>
    </row>
    <row r="12" spans="1:28" ht="12" customHeight="1">
      <c r="A12" s="1057"/>
      <c r="B12" s="1053"/>
      <c r="C12" s="1073"/>
      <c r="D12" s="1053">
        <v>0.75</v>
      </c>
      <c r="E12" s="1073"/>
      <c r="F12" s="1053"/>
      <c r="G12" s="1073"/>
      <c r="H12" s="1053"/>
      <c r="I12" s="1073"/>
      <c r="J12" s="1053"/>
      <c r="K12" s="1073"/>
      <c r="L12" s="1053"/>
      <c r="M12" s="1073"/>
      <c r="N12" s="1053"/>
      <c r="O12" s="1068"/>
      <c r="P12" s="1070"/>
      <c r="Q12" s="1068"/>
      <c r="R12" s="1070"/>
      <c r="S12" s="1068"/>
      <c r="T12" s="1070"/>
      <c r="U12" s="1065"/>
      <c r="V12" s="118"/>
      <c r="W12" s="118"/>
      <c r="X12" s="272" t="e">
        <f>#REF!</f>
        <v>#REF!</v>
      </c>
    </row>
    <row r="13" spans="1:28" ht="12" customHeight="1">
      <c r="A13" s="1037"/>
      <c r="B13" s="1054"/>
      <c r="C13" s="1074"/>
      <c r="D13" s="1054"/>
      <c r="E13" s="1074"/>
      <c r="F13" s="1054"/>
      <c r="G13" s="1074"/>
      <c r="H13" s="1054"/>
      <c r="I13" s="1074"/>
      <c r="J13" s="1054"/>
      <c r="K13" s="1074"/>
      <c r="L13" s="1054"/>
      <c r="M13" s="1074"/>
      <c r="N13" s="1054"/>
      <c r="O13" s="1069"/>
      <c r="P13" s="940"/>
      <c r="Q13" s="1069"/>
      <c r="R13" s="940"/>
      <c r="S13" s="1069"/>
      <c r="T13" s="940"/>
      <c r="U13" s="1066"/>
      <c r="V13" s="118"/>
      <c r="W13" s="118"/>
      <c r="X13" s="272" t="e">
        <f>#REF!</f>
        <v>#REF!</v>
      </c>
      <c r="AB13" s="122" t="e">
        <f>#REF!</f>
        <v>#REF!</v>
      </c>
    </row>
    <row r="14" spans="1:28" ht="12" customHeight="1">
      <c r="A14" s="1057"/>
      <c r="B14" s="1053"/>
      <c r="C14" s="1073"/>
      <c r="D14" s="1053">
        <v>8.6999999999999993</v>
      </c>
      <c r="E14" s="1073"/>
      <c r="F14" s="1053"/>
      <c r="G14" s="1073"/>
      <c r="H14" s="1053"/>
      <c r="I14" s="1073"/>
      <c r="J14" s="1053"/>
      <c r="K14" s="1073"/>
      <c r="L14" s="1053"/>
      <c r="M14" s="1073"/>
      <c r="N14" s="1053"/>
      <c r="O14" s="1068"/>
      <c r="P14" s="1070"/>
      <c r="Q14" s="1068"/>
      <c r="R14" s="1070"/>
      <c r="S14" s="1068"/>
      <c r="T14" s="1070"/>
      <c r="U14" s="1065"/>
      <c r="V14" s="118"/>
      <c r="W14" s="118"/>
      <c r="X14" s="272" t="e">
        <f>#REF!</f>
        <v>#REF!</v>
      </c>
    </row>
    <row r="15" spans="1:28" ht="12" customHeight="1">
      <c r="A15" s="1037"/>
      <c r="B15" s="1054"/>
      <c r="C15" s="1074"/>
      <c r="D15" s="1054"/>
      <c r="E15" s="1074"/>
      <c r="F15" s="1054"/>
      <c r="G15" s="1074"/>
      <c r="H15" s="1054"/>
      <c r="I15" s="1074"/>
      <c r="J15" s="1054"/>
      <c r="K15" s="1074"/>
      <c r="L15" s="1054"/>
      <c r="M15" s="1074"/>
      <c r="N15" s="1054"/>
      <c r="O15" s="1069"/>
      <c r="P15" s="940"/>
      <c r="Q15" s="1069"/>
      <c r="R15" s="940"/>
      <c r="S15" s="1069"/>
      <c r="T15" s="940"/>
      <c r="U15" s="1066"/>
      <c r="V15" s="118"/>
      <c r="W15" s="118"/>
      <c r="X15" s="272" t="e">
        <f>#REF!</f>
        <v>#REF!</v>
      </c>
      <c r="AB15" s="122" t="e">
        <f>#REF!</f>
        <v>#REF!</v>
      </c>
    </row>
    <row r="16" spans="1:28" ht="12" customHeight="1">
      <c r="A16" s="1057"/>
      <c r="B16" s="1053"/>
      <c r="C16" s="1073"/>
      <c r="D16" s="1053"/>
      <c r="E16" s="1073"/>
      <c r="F16" s="1053"/>
      <c r="G16" s="1073"/>
      <c r="H16" s="1053"/>
      <c r="I16" s="1073"/>
      <c r="J16" s="1053"/>
      <c r="K16" s="1073"/>
      <c r="L16" s="1053"/>
      <c r="M16" s="1073"/>
      <c r="N16" s="1053"/>
      <c r="O16" s="1068"/>
      <c r="P16" s="1070"/>
      <c r="Q16" s="1068"/>
      <c r="R16" s="1070"/>
      <c r="S16" s="1068"/>
      <c r="T16" s="1070"/>
      <c r="U16" s="1065"/>
      <c r="V16" s="118"/>
      <c r="W16" s="118"/>
      <c r="X16" s="272" t="e">
        <f>#REF!</f>
        <v>#REF!</v>
      </c>
      <c r="AB16" s="122" t="e">
        <f>#REF!</f>
        <v>#REF!</v>
      </c>
    </row>
    <row r="17" spans="1:28" ht="12" customHeight="1">
      <c r="A17" s="1037"/>
      <c r="B17" s="1054"/>
      <c r="C17" s="1074"/>
      <c r="D17" s="1054"/>
      <c r="E17" s="1074"/>
      <c r="F17" s="1054"/>
      <c r="G17" s="1074"/>
      <c r="H17" s="1054"/>
      <c r="I17" s="1074"/>
      <c r="J17" s="1054"/>
      <c r="K17" s="1074"/>
      <c r="L17" s="1054"/>
      <c r="M17" s="1074"/>
      <c r="N17" s="1054"/>
      <c r="O17" s="1069"/>
      <c r="P17" s="940"/>
      <c r="Q17" s="1069"/>
      <c r="R17" s="940"/>
      <c r="S17" s="1069"/>
      <c r="T17" s="940"/>
      <c r="U17" s="1066"/>
      <c r="V17" s="118"/>
      <c r="W17" s="118"/>
      <c r="X17" s="272" t="e">
        <f>#REF!</f>
        <v>#REF!</v>
      </c>
      <c r="AB17" s="122" t="e">
        <f>#REF!</f>
        <v>#REF!</v>
      </c>
    </row>
    <row r="18" spans="1:28" ht="12" customHeight="1">
      <c r="A18" s="1088" t="s">
        <v>129</v>
      </c>
      <c r="B18" s="1078">
        <f>SUM(B8:B17)</f>
        <v>0</v>
      </c>
      <c r="C18" s="1082" t="s">
        <v>126</v>
      </c>
      <c r="D18" s="1078" t="e">
        <f>SUM(D8:D17)</f>
        <v>#REF!</v>
      </c>
      <c r="E18" s="1082" t="s">
        <v>126</v>
      </c>
      <c r="F18" s="1078">
        <f>SUM(F8:F17)</f>
        <v>6.3</v>
      </c>
      <c r="G18" s="1082" t="s">
        <v>126</v>
      </c>
      <c r="H18" s="1078">
        <f>SUM(H8:H17)</f>
        <v>0</v>
      </c>
      <c r="I18" s="1082" t="s">
        <v>126</v>
      </c>
      <c r="J18" s="1078">
        <f>SUM(J8:J17)</f>
        <v>0</v>
      </c>
      <c r="K18" s="1082" t="s">
        <v>126</v>
      </c>
      <c r="L18" s="1078">
        <f>SUM(L8:L17)</f>
        <v>0</v>
      </c>
      <c r="M18" s="1082" t="s">
        <v>126</v>
      </c>
      <c r="N18" s="939">
        <f>SUM(N8:N17)</f>
        <v>0</v>
      </c>
      <c r="O18" s="1075" t="s">
        <v>127</v>
      </c>
      <c r="P18" s="939">
        <f>SUM(P8:P17)</f>
        <v>0</v>
      </c>
      <c r="Q18" s="1075" t="s">
        <v>127</v>
      </c>
      <c r="R18" s="939">
        <f>SUM(R8:R17)</f>
        <v>0</v>
      </c>
      <c r="S18" s="1075" t="s">
        <v>128</v>
      </c>
      <c r="T18" s="939">
        <f>SUM(T8:T17)</f>
        <v>0</v>
      </c>
      <c r="U18" s="1079" t="s">
        <v>127</v>
      </c>
      <c r="V18" s="118"/>
      <c r="W18" s="118"/>
      <c r="X18" s="272" t="e">
        <f>#REF!</f>
        <v>#REF!</v>
      </c>
      <c r="AB18" s="122" t="e">
        <f>#REF!</f>
        <v>#REF!</v>
      </c>
    </row>
    <row r="19" spans="1:28" ht="12" customHeight="1">
      <c r="A19" s="1058"/>
      <c r="B19" s="1086"/>
      <c r="C19" s="1074"/>
      <c r="D19" s="1086"/>
      <c r="E19" s="1074"/>
      <c r="F19" s="1086"/>
      <c r="G19" s="1074"/>
      <c r="H19" s="1086"/>
      <c r="I19" s="1074"/>
      <c r="J19" s="1086"/>
      <c r="K19" s="1074"/>
      <c r="L19" s="1086"/>
      <c r="M19" s="1074"/>
      <c r="N19" s="941"/>
      <c r="O19" s="1084"/>
      <c r="P19" s="941"/>
      <c r="Q19" s="1069"/>
      <c r="R19" s="941"/>
      <c r="S19" s="1069"/>
      <c r="T19" s="941"/>
      <c r="U19" s="1080"/>
      <c r="V19" s="118"/>
      <c r="W19" s="118"/>
      <c r="X19" s="272" t="e">
        <f>#REF!</f>
        <v>#REF!</v>
      </c>
      <c r="AB19" s="122" t="e">
        <f>#REF!</f>
        <v>#REF!</v>
      </c>
    </row>
    <row r="20" spans="1:28" ht="12" customHeight="1">
      <c r="A20" s="1081" t="s">
        <v>130</v>
      </c>
      <c r="B20" s="1078">
        <v>0.45</v>
      </c>
      <c r="C20" s="1082" t="s">
        <v>131</v>
      </c>
      <c r="D20" s="1078">
        <v>0.45</v>
      </c>
      <c r="E20" s="1082" t="s">
        <v>131</v>
      </c>
      <c r="F20" s="1078">
        <v>0.43</v>
      </c>
      <c r="G20" s="1082" t="s">
        <v>131</v>
      </c>
      <c r="H20" s="1078">
        <v>0.66</v>
      </c>
      <c r="I20" s="1082" t="s">
        <v>131</v>
      </c>
      <c r="J20" s="1078">
        <v>0.8</v>
      </c>
      <c r="K20" s="1082" t="s">
        <v>131</v>
      </c>
      <c r="L20" s="1078">
        <v>0.5</v>
      </c>
      <c r="M20" s="1082" t="s">
        <v>131</v>
      </c>
      <c r="N20" s="1078">
        <v>7.8</v>
      </c>
      <c r="O20" s="1075" t="s">
        <v>131</v>
      </c>
      <c r="P20" s="939">
        <v>19.5</v>
      </c>
      <c r="Q20" s="1075" t="s">
        <v>132</v>
      </c>
      <c r="R20" s="939">
        <v>1</v>
      </c>
      <c r="S20" s="1075" t="s">
        <v>128</v>
      </c>
      <c r="T20" s="939">
        <v>19.5</v>
      </c>
      <c r="U20" s="1079" t="s">
        <v>132</v>
      </c>
      <c r="V20" s="118"/>
      <c r="W20" s="118"/>
      <c r="X20" s="272" t="e">
        <f>#REF!</f>
        <v>#REF!</v>
      </c>
      <c r="AB20" s="122" t="e">
        <f>#REF!</f>
        <v>#REF!</v>
      </c>
    </row>
    <row r="21" spans="1:28" ht="12" customHeight="1">
      <c r="A21" s="1037"/>
      <c r="B21" s="1054"/>
      <c r="C21" s="1074"/>
      <c r="D21" s="1054"/>
      <c r="E21" s="1074"/>
      <c r="F21" s="1054"/>
      <c r="G21" s="1074"/>
      <c r="H21" s="1054"/>
      <c r="I21" s="1074"/>
      <c r="J21" s="1054"/>
      <c r="K21" s="1074"/>
      <c r="L21" s="1054"/>
      <c r="M21" s="1074"/>
      <c r="N21" s="1054"/>
      <c r="O21" s="1069"/>
      <c r="P21" s="940"/>
      <c r="Q21" s="1069"/>
      <c r="R21" s="940"/>
      <c r="S21" s="1069"/>
      <c r="T21" s="940"/>
      <c r="U21" s="1066"/>
      <c r="V21" s="118"/>
      <c r="W21" s="118"/>
      <c r="X21" s="272" t="e">
        <f>#REF!</f>
        <v>#REF!</v>
      </c>
      <c r="AB21" s="122" t="e">
        <f>#REF!</f>
        <v>#REF!</v>
      </c>
    </row>
    <row r="22" spans="1:28" ht="12" customHeight="1">
      <c r="A22" s="1057" t="s">
        <v>133</v>
      </c>
      <c r="B22" s="1053">
        <f>IF(B20="","",(ROUND(B18/B20,2)))</f>
        <v>0</v>
      </c>
      <c r="C22" s="1073" t="s">
        <v>134</v>
      </c>
      <c r="D22" s="1053" t="e">
        <f>IF(D20="","",(ROUND(D18/D20,2)))</f>
        <v>#REF!</v>
      </c>
      <c r="E22" s="1073" t="s">
        <v>134</v>
      </c>
      <c r="F22" s="1053">
        <f>IF(F20="","",(ROUND(F18/F20,2)))</f>
        <v>14.65</v>
      </c>
      <c r="G22" s="1073" t="s">
        <v>134</v>
      </c>
      <c r="H22" s="1053">
        <f>IF(H20="","",(ROUND(H18/H20,2)))</f>
        <v>0</v>
      </c>
      <c r="I22" s="1073" t="s">
        <v>134</v>
      </c>
      <c r="J22" s="1053">
        <f>IF(J20="","",(ROUND(J18/J20,2)))</f>
        <v>0</v>
      </c>
      <c r="K22" s="1073" t="s">
        <v>134</v>
      </c>
      <c r="L22" s="1053">
        <f>IF(L20="","",(ROUND(L18/L20,2)))</f>
        <v>0</v>
      </c>
      <c r="M22" s="1073" t="s">
        <v>134</v>
      </c>
      <c r="N22" s="1053">
        <f>IF(N20="","",(ROUND(N18/N20,2)))</f>
        <v>0</v>
      </c>
      <c r="O22" s="1068" t="s">
        <v>134</v>
      </c>
      <c r="P22" s="1070">
        <f>IF(P20="","",(ROUND(P18/P20,2)))</f>
        <v>0</v>
      </c>
      <c r="Q22" s="1068" t="s">
        <v>134</v>
      </c>
      <c r="R22" s="1070">
        <f>IF(R20="","",(ROUND(R18/R20,2)))</f>
        <v>0</v>
      </c>
      <c r="S22" s="1068" t="s">
        <v>134</v>
      </c>
      <c r="T22" s="1047">
        <f>IF(T20="","",(ROUND(T18/T20,2)))</f>
        <v>0</v>
      </c>
      <c r="U22" s="1065" t="s">
        <v>134</v>
      </c>
      <c r="V22" s="118"/>
      <c r="W22" s="118"/>
      <c r="X22" s="272" t="e">
        <f>#REF!</f>
        <v>#REF!</v>
      </c>
      <c r="AB22" s="122" t="e">
        <f>#REF!</f>
        <v>#REF!</v>
      </c>
    </row>
    <row r="23" spans="1:28" ht="12" customHeight="1">
      <c r="A23" s="1067"/>
      <c r="B23" s="1054"/>
      <c r="C23" s="1074"/>
      <c r="D23" s="1054"/>
      <c r="E23" s="1074"/>
      <c r="F23" s="1054"/>
      <c r="G23" s="1074"/>
      <c r="H23" s="1054"/>
      <c r="I23" s="1074"/>
      <c r="J23" s="1054"/>
      <c r="K23" s="1074"/>
      <c r="L23" s="1054"/>
      <c r="M23" s="1074"/>
      <c r="N23" s="1054"/>
      <c r="O23" s="1069"/>
      <c r="P23" s="1071"/>
      <c r="Q23" s="1069"/>
      <c r="R23" s="1071"/>
      <c r="S23" s="1069"/>
      <c r="T23" s="1072"/>
      <c r="U23" s="1066"/>
      <c r="V23" s="118"/>
      <c r="W23" s="118"/>
      <c r="X23" s="272" t="e">
        <f>#REF!</f>
        <v>#REF!</v>
      </c>
    </row>
    <row r="24" spans="1:28" ht="12" customHeight="1">
      <c r="A24" s="1057" t="s">
        <v>135</v>
      </c>
      <c r="B24" s="1053">
        <f>B22</f>
        <v>0</v>
      </c>
      <c r="C24" s="1051" t="s">
        <v>136</v>
      </c>
      <c r="D24" s="1053" t="e">
        <f>D22</f>
        <v>#REF!</v>
      </c>
      <c r="E24" s="1051" t="s">
        <v>136</v>
      </c>
      <c r="F24" s="1053">
        <f>F22</f>
        <v>14.65</v>
      </c>
      <c r="G24" s="1051" t="s">
        <v>136</v>
      </c>
      <c r="H24" s="1053">
        <f>H22</f>
        <v>0</v>
      </c>
      <c r="I24" s="1051" t="s">
        <v>136</v>
      </c>
      <c r="J24" s="1053">
        <f>J22</f>
        <v>0</v>
      </c>
      <c r="K24" s="1051" t="s">
        <v>136</v>
      </c>
      <c r="L24" s="1053">
        <f>L22</f>
        <v>0</v>
      </c>
      <c r="M24" s="1051" t="s">
        <v>136</v>
      </c>
      <c r="N24" s="1045">
        <f>N22+P22+R22+T22</f>
        <v>0</v>
      </c>
      <c r="O24" s="1046"/>
      <c r="P24" s="1046"/>
      <c r="Q24" s="1046"/>
      <c r="R24" s="1046"/>
      <c r="S24" s="1046"/>
      <c r="T24" s="1047"/>
      <c r="U24" s="1055" t="s">
        <v>136</v>
      </c>
      <c r="V24" s="118"/>
      <c r="W24" s="118"/>
      <c r="X24" s="272" t="e">
        <f>#REF!</f>
        <v>#REF!</v>
      </c>
    </row>
    <row r="25" spans="1:28" ht="12" customHeight="1">
      <c r="A25" s="1067"/>
      <c r="B25" s="1054"/>
      <c r="C25" s="1052"/>
      <c r="D25" s="1054"/>
      <c r="E25" s="1052"/>
      <c r="F25" s="1054"/>
      <c r="G25" s="1052"/>
      <c r="H25" s="1054"/>
      <c r="I25" s="1052"/>
      <c r="J25" s="1054"/>
      <c r="K25" s="1052"/>
      <c r="L25" s="1054"/>
      <c r="M25" s="1052"/>
      <c r="N25" s="1048"/>
      <c r="O25" s="1049"/>
      <c r="P25" s="1049"/>
      <c r="Q25" s="1049"/>
      <c r="R25" s="1049"/>
      <c r="S25" s="1049"/>
      <c r="T25" s="1050"/>
      <c r="U25" s="1056"/>
      <c r="V25" s="118"/>
      <c r="W25" s="118"/>
      <c r="X25" s="272" t="e">
        <f>#REF!</f>
        <v>#REF!</v>
      </c>
    </row>
    <row r="26" spans="1:28" ht="13.5" customHeight="1">
      <c r="A26" s="1057" t="s">
        <v>137</v>
      </c>
      <c r="B26" s="234"/>
      <c r="C26" s="235" t="s">
        <v>138</v>
      </c>
      <c r="D26" s="234">
        <v>4</v>
      </c>
      <c r="E26" s="235" t="s">
        <v>138</v>
      </c>
      <c r="F26" s="234">
        <v>2</v>
      </c>
      <c r="G26" s="235" t="s">
        <v>138</v>
      </c>
      <c r="H26" s="234"/>
      <c r="I26" s="235" t="s">
        <v>138</v>
      </c>
      <c r="J26" s="255"/>
      <c r="K26" s="235" t="s">
        <v>138</v>
      </c>
      <c r="L26" s="234"/>
      <c r="M26" s="235" t="s">
        <v>139</v>
      </c>
      <c r="N26" s="1059"/>
      <c r="O26" s="1060"/>
      <c r="P26" s="1060"/>
      <c r="Q26" s="1060"/>
      <c r="R26" s="1060"/>
      <c r="S26" s="1060"/>
      <c r="T26" s="1061"/>
      <c r="U26" s="236" t="s">
        <v>138</v>
      </c>
      <c r="V26" s="118"/>
      <c r="W26" s="118"/>
      <c r="Z26" s="122" t="e">
        <f>SUM(Z7:Z24)</f>
        <v>#REF!</v>
      </c>
      <c r="AA26" s="122" t="e">
        <f>SUM(AA7:AA24)</f>
        <v>#REF!</v>
      </c>
      <c r="AB26" s="122" t="e">
        <f>SUM(AB7:AB24)</f>
        <v>#REF!</v>
      </c>
    </row>
    <row r="27" spans="1:28" ht="13.5" customHeight="1">
      <c r="A27" s="1037"/>
      <c r="B27" s="237"/>
      <c r="C27" s="238"/>
      <c r="D27" s="237"/>
      <c r="E27" s="238" t="s">
        <v>140</v>
      </c>
      <c r="F27" s="237"/>
      <c r="G27" s="238" t="s">
        <v>140</v>
      </c>
      <c r="H27" s="237">
        <v>1</v>
      </c>
      <c r="I27" s="238" t="s">
        <v>167</v>
      </c>
      <c r="J27" s="237"/>
      <c r="K27" s="238" t="s">
        <v>140</v>
      </c>
      <c r="L27" s="237"/>
      <c r="M27" s="238" t="s">
        <v>141</v>
      </c>
      <c r="N27" s="1062"/>
      <c r="O27" s="1063"/>
      <c r="P27" s="1063"/>
      <c r="Q27" s="1063"/>
      <c r="R27" s="1063"/>
      <c r="S27" s="1063"/>
      <c r="T27" s="1064"/>
      <c r="U27" s="240" t="s">
        <v>140</v>
      </c>
      <c r="V27" s="118"/>
      <c r="W27" s="118"/>
    </row>
    <row r="28" spans="1:28" ht="13.5" customHeight="1">
      <c r="A28" s="1088" t="s">
        <v>142</v>
      </c>
      <c r="B28" s="1043">
        <f>B18*2.4</f>
        <v>0</v>
      </c>
      <c r="C28" s="1044" t="s">
        <v>143</v>
      </c>
      <c r="D28" s="1043" t="e">
        <f>D18*2.3</f>
        <v>#REF!</v>
      </c>
      <c r="E28" s="1044" t="s">
        <v>143</v>
      </c>
      <c r="F28" s="1043">
        <f>F18*2.2</f>
        <v>13.86</v>
      </c>
      <c r="G28" s="1044" t="s">
        <v>143</v>
      </c>
      <c r="H28" s="1043">
        <f>H18*1.5</f>
        <v>0</v>
      </c>
      <c r="I28" s="1044" t="s">
        <v>143</v>
      </c>
      <c r="J28" s="1043">
        <f>J18*0.44</f>
        <v>0</v>
      </c>
      <c r="K28" s="1044" t="s">
        <v>143</v>
      </c>
      <c r="L28" s="1043">
        <f>L18*0.8</f>
        <v>0</v>
      </c>
      <c r="M28" s="1044" t="s">
        <v>143</v>
      </c>
      <c r="N28" s="241">
        <f>N18*7.8</f>
        <v>0</v>
      </c>
      <c r="O28" s="242" t="s">
        <v>144</v>
      </c>
      <c r="P28" s="243">
        <f>P18*0.019</f>
        <v>0</v>
      </c>
      <c r="Q28" s="242" t="s">
        <v>144</v>
      </c>
      <c r="R28" s="243">
        <f>R18</f>
        <v>0</v>
      </c>
      <c r="S28" s="242" t="s">
        <v>144</v>
      </c>
      <c r="T28" s="243">
        <f>T18*0.006</f>
        <v>0</v>
      </c>
      <c r="U28" s="244" t="s">
        <v>143</v>
      </c>
      <c r="V28" s="118"/>
      <c r="W28" s="118"/>
    </row>
    <row r="29" spans="1:28" ht="13.5" customHeight="1" thickBot="1">
      <c r="A29" s="1038"/>
      <c r="B29" s="1040"/>
      <c r="C29" s="1042"/>
      <c r="D29" s="1040"/>
      <c r="E29" s="1042"/>
      <c r="F29" s="1040"/>
      <c r="G29" s="1042"/>
      <c r="H29" s="1040"/>
      <c r="I29" s="1042"/>
      <c r="J29" s="1040"/>
      <c r="K29" s="1042"/>
      <c r="L29" s="1040"/>
      <c r="M29" s="1042"/>
      <c r="N29" s="245"/>
      <c r="O29" s="246"/>
      <c r="P29" s="246"/>
      <c r="Q29" s="246"/>
      <c r="R29" s="246"/>
      <c r="S29" s="246" t="s">
        <v>74</v>
      </c>
      <c r="T29" s="247">
        <f>N28+P28+R28+T28</f>
        <v>0</v>
      </c>
      <c r="U29" s="248" t="s">
        <v>144</v>
      </c>
      <c r="V29" s="118"/>
      <c r="W29" s="118"/>
    </row>
    <row r="30" spans="1:28" ht="12" customHeight="1">
      <c r="A30" s="233"/>
      <c r="B30" s="994" t="s">
        <v>145</v>
      </c>
      <c r="C30" s="996"/>
      <c r="D30" s="994" t="s">
        <v>67</v>
      </c>
      <c r="E30" s="996"/>
      <c r="F30" s="994" t="s">
        <v>146</v>
      </c>
      <c r="G30" s="995"/>
      <c r="H30" s="995"/>
      <c r="I30" s="996"/>
      <c r="J30" s="994" t="s">
        <v>71</v>
      </c>
      <c r="K30" s="995"/>
      <c r="L30" s="995"/>
      <c r="M30" s="995"/>
      <c r="N30" s="995"/>
      <c r="O30" s="995"/>
      <c r="P30" s="995"/>
      <c r="Q30" s="995"/>
      <c r="R30" s="995"/>
      <c r="S30" s="996"/>
      <c r="T30" s="994" t="s">
        <v>147</v>
      </c>
      <c r="U30" s="1091"/>
      <c r="V30" s="118"/>
      <c r="W30" s="118"/>
    </row>
    <row r="31" spans="1:28" ht="12" customHeight="1">
      <c r="A31" s="1037" t="s">
        <v>119</v>
      </c>
      <c r="B31" s="863"/>
      <c r="C31" s="865"/>
      <c r="D31" s="863"/>
      <c r="E31" s="865"/>
      <c r="F31" s="997"/>
      <c r="G31" s="998"/>
      <c r="H31" s="998"/>
      <c r="I31" s="999"/>
      <c r="J31" s="863"/>
      <c r="K31" s="864"/>
      <c r="L31" s="864"/>
      <c r="M31" s="864"/>
      <c r="N31" s="864"/>
      <c r="O31" s="864"/>
      <c r="P31" s="864"/>
      <c r="Q31" s="864"/>
      <c r="R31" s="864"/>
      <c r="S31" s="865"/>
      <c r="T31" s="863"/>
      <c r="U31" s="1092"/>
      <c r="V31" s="118"/>
      <c r="W31" s="118"/>
    </row>
    <row r="32" spans="1:28" ht="12" customHeight="1">
      <c r="A32" s="1037"/>
      <c r="B32" s="863"/>
      <c r="C32" s="865"/>
      <c r="D32" s="863"/>
      <c r="E32" s="865"/>
      <c r="F32" s="1093" t="s">
        <v>148</v>
      </c>
      <c r="G32" s="1094"/>
      <c r="H32" s="1095" t="s">
        <v>149</v>
      </c>
      <c r="I32" s="1096"/>
      <c r="J32" s="1097" t="s">
        <v>150</v>
      </c>
      <c r="K32" s="1098"/>
      <c r="L32" s="1095" t="s">
        <v>151</v>
      </c>
      <c r="M32" s="1098"/>
      <c r="N32" s="1095" t="s">
        <v>152</v>
      </c>
      <c r="O32" s="1098"/>
      <c r="P32" s="1095" t="s">
        <v>153</v>
      </c>
      <c r="Q32" s="1098"/>
      <c r="R32" s="1095" t="s">
        <v>154</v>
      </c>
      <c r="S32" s="1096"/>
      <c r="T32" s="863"/>
      <c r="U32" s="1092"/>
      <c r="V32" s="118"/>
      <c r="W32" s="118"/>
    </row>
    <row r="33" spans="1:23" ht="12" customHeight="1">
      <c r="A33" s="175"/>
      <c r="B33" s="750"/>
      <c r="C33" s="828"/>
      <c r="D33" s="750"/>
      <c r="E33" s="828"/>
      <c r="F33" s="750"/>
      <c r="G33" s="812"/>
      <c r="H33" s="898"/>
      <c r="I33" s="862"/>
      <c r="J33" s="1099"/>
      <c r="K33" s="1100"/>
      <c r="L33" s="898"/>
      <c r="M33" s="1100"/>
      <c r="N33" s="898"/>
      <c r="O33" s="1100"/>
      <c r="P33" s="898"/>
      <c r="Q33" s="1100"/>
      <c r="R33" s="898"/>
      <c r="S33" s="862"/>
      <c r="T33" s="750"/>
      <c r="U33" s="751"/>
      <c r="V33" s="118"/>
      <c r="W33" s="118"/>
    </row>
    <row r="34" spans="1:23" ht="12" customHeight="1">
      <c r="A34" s="1090"/>
      <c r="B34" s="1078"/>
      <c r="C34" s="1082" t="s">
        <v>155</v>
      </c>
      <c r="D34" s="1078"/>
      <c r="E34" s="1082" t="s">
        <v>156</v>
      </c>
      <c r="F34" s="1078"/>
      <c r="G34" s="1075" t="s">
        <v>157</v>
      </c>
      <c r="H34" s="939"/>
      <c r="I34" s="1082" t="s">
        <v>158</v>
      </c>
      <c r="J34" s="1078"/>
      <c r="K34" s="1075" t="s">
        <v>158</v>
      </c>
      <c r="L34" s="939"/>
      <c r="M34" s="1075" t="s">
        <v>157</v>
      </c>
      <c r="N34" s="939"/>
      <c r="O34" s="1075" t="s">
        <v>157</v>
      </c>
      <c r="P34" s="939"/>
      <c r="Q34" s="1075" t="s">
        <v>158</v>
      </c>
      <c r="R34" s="1077"/>
      <c r="S34" s="1075" t="s">
        <v>158</v>
      </c>
      <c r="T34" s="1078"/>
      <c r="U34" s="1079" t="s">
        <v>158</v>
      </c>
      <c r="V34" s="118"/>
      <c r="W34" s="118"/>
    </row>
    <row r="35" spans="1:23" ht="12" customHeight="1">
      <c r="A35" s="1037"/>
      <c r="B35" s="1054"/>
      <c r="C35" s="1074"/>
      <c r="D35" s="1054"/>
      <c r="E35" s="1074"/>
      <c r="F35" s="1054"/>
      <c r="G35" s="1069"/>
      <c r="H35" s="940"/>
      <c r="I35" s="1074"/>
      <c r="J35" s="1054"/>
      <c r="K35" s="1069"/>
      <c r="L35" s="940"/>
      <c r="M35" s="1069"/>
      <c r="N35" s="940"/>
      <c r="O35" s="1069"/>
      <c r="P35" s="940"/>
      <c r="Q35" s="1069"/>
      <c r="R35" s="1072"/>
      <c r="S35" s="1069"/>
      <c r="T35" s="1054"/>
      <c r="U35" s="1066"/>
      <c r="V35" s="118"/>
      <c r="W35" s="118"/>
    </row>
    <row r="36" spans="1:23" ht="12" customHeight="1">
      <c r="A36" s="1089"/>
      <c r="B36" s="1053"/>
      <c r="C36" s="1073"/>
      <c r="D36" s="1053"/>
      <c r="E36" s="1073"/>
      <c r="F36" s="1053"/>
      <c r="G36" s="1068"/>
      <c r="H36" s="1070"/>
      <c r="I36" s="1073"/>
      <c r="J36" s="1053"/>
      <c r="K36" s="1068"/>
      <c r="L36" s="1070"/>
      <c r="M36" s="1068"/>
      <c r="N36" s="1070"/>
      <c r="O36" s="1068"/>
      <c r="P36" s="1070"/>
      <c r="Q36" s="1068"/>
      <c r="R36" s="1047"/>
      <c r="S36" s="1073"/>
      <c r="T36" s="1053"/>
      <c r="U36" s="1065"/>
      <c r="V36" s="118"/>
      <c r="W36" s="118"/>
    </row>
    <row r="37" spans="1:23" ht="12" customHeight="1">
      <c r="A37" s="1037"/>
      <c r="B37" s="1054"/>
      <c r="C37" s="1074"/>
      <c r="D37" s="1054"/>
      <c r="E37" s="1074"/>
      <c r="F37" s="1054"/>
      <c r="G37" s="1069"/>
      <c r="H37" s="940"/>
      <c r="I37" s="1074"/>
      <c r="J37" s="1054"/>
      <c r="K37" s="1069"/>
      <c r="L37" s="940"/>
      <c r="M37" s="1069"/>
      <c r="N37" s="940"/>
      <c r="O37" s="1069"/>
      <c r="P37" s="940"/>
      <c r="Q37" s="1069"/>
      <c r="R37" s="1072"/>
      <c r="S37" s="1074"/>
      <c r="T37" s="1054"/>
      <c r="U37" s="1066"/>
      <c r="V37" s="118"/>
      <c r="W37" s="118"/>
    </row>
    <row r="38" spans="1:23" ht="12" customHeight="1">
      <c r="A38" s="1057"/>
      <c r="B38" s="1053"/>
      <c r="C38" s="1073"/>
      <c r="D38" s="1053"/>
      <c r="E38" s="1073"/>
      <c r="F38" s="1053"/>
      <c r="G38" s="1068"/>
      <c r="H38" s="1070"/>
      <c r="I38" s="1073"/>
      <c r="J38" s="1053"/>
      <c r="K38" s="1068"/>
      <c r="L38" s="1070"/>
      <c r="M38" s="1068"/>
      <c r="N38" s="1070"/>
      <c r="O38" s="1068"/>
      <c r="P38" s="1070"/>
      <c r="Q38" s="1068"/>
      <c r="R38" s="1047"/>
      <c r="S38" s="1073"/>
      <c r="T38" s="1053"/>
      <c r="U38" s="1065"/>
      <c r="V38" s="118"/>
      <c r="W38" s="118"/>
    </row>
    <row r="39" spans="1:23" ht="12" customHeight="1">
      <c r="A39" s="1037"/>
      <c r="B39" s="1054"/>
      <c r="C39" s="1074"/>
      <c r="D39" s="1054"/>
      <c r="E39" s="1074"/>
      <c r="F39" s="1054"/>
      <c r="G39" s="1069"/>
      <c r="H39" s="940"/>
      <c r="I39" s="1074"/>
      <c r="J39" s="1054"/>
      <c r="K39" s="1069"/>
      <c r="L39" s="940"/>
      <c r="M39" s="1069"/>
      <c r="N39" s="940"/>
      <c r="O39" s="1069"/>
      <c r="P39" s="940"/>
      <c r="Q39" s="1069"/>
      <c r="R39" s="1072"/>
      <c r="S39" s="1074"/>
      <c r="T39" s="1054"/>
      <c r="U39" s="1066"/>
      <c r="V39" s="118"/>
      <c r="W39" s="118"/>
    </row>
    <row r="40" spans="1:23" ht="12" customHeight="1">
      <c r="A40" s="1057"/>
      <c r="B40" s="1053"/>
      <c r="C40" s="1073"/>
      <c r="D40" s="1053"/>
      <c r="E40" s="1073"/>
      <c r="F40" s="1053"/>
      <c r="G40" s="1068"/>
      <c r="H40" s="1070"/>
      <c r="I40" s="1073"/>
      <c r="J40" s="1053"/>
      <c r="K40" s="1068"/>
      <c r="L40" s="1070"/>
      <c r="M40" s="1068"/>
      <c r="N40" s="1070"/>
      <c r="O40" s="1068"/>
      <c r="P40" s="1070"/>
      <c r="Q40" s="1068"/>
      <c r="R40" s="1047"/>
      <c r="S40" s="1073"/>
      <c r="T40" s="1053"/>
      <c r="U40" s="1065"/>
      <c r="V40" s="118"/>
      <c r="W40" s="118"/>
    </row>
    <row r="41" spans="1:23" ht="12" customHeight="1">
      <c r="A41" s="1037"/>
      <c r="B41" s="1054"/>
      <c r="C41" s="1074"/>
      <c r="D41" s="1054"/>
      <c r="E41" s="1074"/>
      <c r="F41" s="1054"/>
      <c r="G41" s="1069"/>
      <c r="H41" s="940"/>
      <c r="I41" s="1074"/>
      <c r="J41" s="1054"/>
      <c r="K41" s="1069"/>
      <c r="L41" s="940"/>
      <c r="M41" s="1069"/>
      <c r="N41" s="940"/>
      <c r="O41" s="1069"/>
      <c r="P41" s="940"/>
      <c r="Q41" s="1069"/>
      <c r="R41" s="1072"/>
      <c r="S41" s="1074"/>
      <c r="T41" s="1054"/>
      <c r="U41" s="1066"/>
      <c r="V41" s="118"/>
      <c r="W41" s="118"/>
    </row>
    <row r="42" spans="1:23" ht="12" customHeight="1">
      <c r="A42" s="1057"/>
      <c r="B42" s="1053"/>
      <c r="C42" s="1073"/>
      <c r="D42" s="1053"/>
      <c r="E42" s="1073"/>
      <c r="F42" s="1053"/>
      <c r="G42" s="1068"/>
      <c r="H42" s="1070"/>
      <c r="I42" s="1073"/>
      <c r="J42" s="1053"/>
      <c r="K42" s="1068"/>
      <c r="L42" s="1070"/>
      <c r="M42" s="1068"/>
      <c r="N42" s="1070"/>
      <c r="O42" s="1068"/>
      <c r="P42" s="1070"/>
      <c r="Q42" s="1068"/>
      <c r="R42" s="1047"/>
      <c r="S42" s="1073"/>
      <c r="T42" s="1053"/>
      <c r="U42" s="1065"/>
      <c r="V42" s="118"/>
      <c r="W42" s="118"/>
    </row>
    <row r="43" spans="1:23" ht="12" customHeight="1">
      <c r="A43" s="1037"/>
      <c r="B43" s="1054"/>
      <c r="C43" s="1074"/>
      <c r="D43" s="1054"/>
      <c r="E43" s="1074"/>
      <c r="F43" s="1054"/>
      <c r="G43" s="1069"/>
      <c r="H43" s="940"/>
      <c r="I43" s="1074"/>
      <c r="J43" s="1054"/>
      <c r="K43" s="1069"/>
      <c r="L43" s="940"/>
      <c r="M43" s="1069"/>
      <c r="N43" s="940"/>
      <c r="O43" s="1069"/>
      <c r="P43" s="940"/>
      <c r="Q43" s="1069"/>
      <c r="R43" s="1072"/>
      <c r="S43" s="1074"/>
      <c r="T43" s="1054"/>
      <c r="U43" s="1066"/>
      <c r="V43" s="118"/>
      <c r="W43" s="118"/>
    </row>
    <row r="44" spans="1:23" ht="12" customHeight="1">
      <c r="A44" s="1088" t="s">
        <v>129</v>
      </c>
      <c r="B44" s="1078">
        <f>SUM(B34:B43)</f>
        <v>0</v>
      </c>
      <c r="C44" s="1082" t="s">
        <v>159</v>
      </c>
      <c r="D44" s="1078">
        <f>SUM(D34:D43)</f>
        <v>0</v>
      </c>
      <c r="E44" s="1082" t="s">
        <v>160</v>
      </c>
      <c r="F44" s="1078">
        <f>SUM(F34:F43)</f>
        <v>0</v>
      </c>
      <c r="G44" s="1075" t="s">
        <v>157</v>
      </c>
      <c r="H44" s="939">
        <f>SUM(H34:H43)</f>
        <v>0</v>
      </c>
      <c r="I44" s="1082" t="s">
        <v>158</v>
      </c>
      <c r="J44" s="1078">
        <f>SUM(J34:J43)</f>
        <v>0</v>
      </c>
      <c r="K44" s="1075" t="s">
        <v>158</v>
      </c>
      <c r="L44" s="939"/>
      <c r="M44" s="1075" t="s">
        <v>157</v>
      </c>
      <c r="N44" s="939"/>
      <c r="O44" s="1075" t="s">
        <v>157</v>
      </c>
      <c r="P44" s="939">
        <f>SUM(P34:P43)</f>
        <v>0</v>
      </c>
      <c r="Q44" s="1075" t="s">
        <v>158</v>
      </c>
      <c r="R44" s="1077">
        <f>SUM(R34:R43)</f>
        <v>0</v>
      </c>
      <c r="S44" s="1075" t="s">
        <v>158</v>
      </c>
      <c r="T44" s="1078">
        <f>SUM(T34:T43)</f>
        <v>0</v>
      </c>
      <c r="U44" s="1079" t="s">
        <v>158</v>
      </c>
      <c r="V44" s="118"/>
      <c r="W44" s="118"/>
    </row>
    <row r="45" spans="1:23" ht="12" customHeight="1">
      <c r="A45" s="1058"/>
      <c r="B45" s="1086"/>
      <c r="C45" s="1074"/>
      <c r="D45" s="1086"/>
      <c r="E45" s="1074"/>
      <c r="F45" s="1086"/>
      <c r="G45" s="1084"/>
      <c r="H45" s="941"/>
      <c r="I45" s="1087"/>
      <c r="J45" s="1086"/>
      <c r="K45" s="1084"/>
      <c r="L45" s="941"/>
      <c r="M45" s="1084"/>
      <c r="N45" s="941"/>
      <c r="O45" s="1084"/>
      <c r="P45" s="941"/>
      <c r="Q45" s="1084"/>
      <c r="R45" s="1085"/>
      <c r="S45" s="1069"/>
      <c r="T45" s="1086"/>
      <c r="U45" s="1080"/>
      <c r="V45" s="118"/>
      <c r="W45" s="118"/>
    </row>
    <row r="46" spans="1:23" ht="12" customHeight="1">
      <c r="A46" s="1081" t="s">
        <v>130</v>
      </c>
      <c r="B46" s="1078">
        <v>1</v>
      </c>
      <c r="C46" s="1082"/>
      <c r="D46" s="1078">
        <v>0.8</v>
      </c>
      <c r="E46" s="1082" t="s">
        <v>161</v>
      </c>
      <c r="F46" s="1078">
        <v>30</v>
      </c>
      <c r="G46" s="1075" t="s">
        <v>162</v>
      </c>
      <c r="H46" s="939">
        <v>0.4</v>
      </c>
      <c r="I46" s="1082" t="s">
        <v>161</v>
      </c>
      <c r="J46" s="1078">
        <v>60</v>
      </c>
      <c r="K46" s="1075" t="s">
        <v>163</v>
      </c>
      <c r="L46" s="939">
        <v>10.8</v>
      </c>
      <c r="M46" s="1075" t="s">
        <v>162</v>
      </c>
      <c r="N46" s="939">
        <v>4.7</v>
      </c>
      <c r="O46" s="1075" t="s">
        <v>162</v>
      </c>
      <c r="P46" s="939">
        <v>9.1</v>
      </c>
      <c r="Q46" s="1075" t="s">
        <v>163</v>
      </c>
      <c r="R46" s="1077">
        <v>20</v>
      </c>
      <c r="S46" s="1075" t="s">
        <v>163</v>
      </c>
      <c r="T46" s="1078">
        <v>30</v>
      </c>
      <c r="U46" s="1079" t="s">
        <v>163</v>
      </c>
      <c r="V46" s="118"/>
      <c r="W46" s="118"/>
    </row>
    <row r="47" spans="1:23" ht="12" customHeight="1">
      <c r="A47" s="1037"/>
      <c r="B47" s="1054"/>
      <c r="C47" s="1083"/>
      <c r="D47" s="1054"/>
      <c r="E47" s="1074"/>
      <c r="F47" s="1054"/>
      <c r="G47" s="1069"/>
      <c r="H47" s="940"/>
      <c r="I47" s="1074"/>
      <c r="J47" s="1054"/>
      <c r="K47" s="1069"/>
      <c r="L47" s="940"/>
      <c r="M47" s="1069"/>
      <c r="N47" s="940"/>
      <c r="O47" s="1069"/>
      <c r="P47" s="940"/>
      <c r="Q47" s="1076"/>
      <c r="R47" s="1072"/>
      <c r="S47" s="1076"/>
      <c r="T47" s="1054"/>
      <c r="U47" s="1066"/>
      <c r="V47" s="118"/>
      <c r="W47" s="118"/>
    </row>
    <row r="48" spans="1:23" ht="12" customHeight="1">
      <c r="A48" s="1057" t="s">
        <v>133</v>
      </c>
      <c r="B48" s="1053">
        <f>IF(B46="","",(ROUND(B44/B46,2)))</f>
        <v>0</v>
      </c>
      <c r="C48" s="1073" t="s">
        <v>134</v>
      </c>
      <c r="D48" s="1053">
        <f>IF(D46="","",(ROUND(D44/D46,2)))</f>
        <v>0</v>
      </c>
      <c r="E48" s="1073" t="s">
        <v>134</v>
      </c>
      <c r="F48" s="1053">
        <f>IF(F46="","",(ROUND(F44/F46,2)))</f>
        <v>0</v>
      </c>
      <c r="G48" s="1068" t="s">
        <v>159</v>
      </c>
      <c r="H48" s="1070">
        <f>IF(H46="","",(ROUND(H44/H46,2)))</f>
        <v>0</v>
      </c>
      <c r="I48" s="1073" t="s">
        <v>134</v>
      </c>
      <c r="J48" s="1053">
        <f>IF(J46="","",(ROUND(J44/J46,2)))</f>
        <v>0</v>
      </c>
      <c r="K48" s="1068" t="s">
        <v>134</v>
      </c>
      <c r="L48" s="1070">
        <f>IF(L46="","",(ROUND(L44/L46,2)))</f>
        <v>0</v>
      </c>
      <c r="M48" s="1068" t="s">
        <v>134</v>
      </c>
      <c r="N48" s="1070">
        <f>IF(N46="","",(ROUND(N44/N46,2)))</f>
        <v>0</v>
      </c>
      <c r="O48" s="1068" t="s">
        <v>134</v>
      </c>
      <c r="P48" s="1070">
        <f>IF(P46="","",(ROUND(P44/P46,2)))</f>
        <v>0</v>
      </c>
      <c r="Q48" s="1068" t="s">
        <v>134</v>
      </c>
      <c r="R48" s="1047">
        <f>IF(R46="","",(ROUND(R44/R46,2)))</f>
        <v>0</v>
      </c>
      <c r="S48" s="1073" t="s">
        <v>134</v>
      </c>
      <c r="T48" s="1053">
        <f>IF(T46="","",(ROUND(T44/T46,2)))</f>
        <v>0</v>
      </c>
      <c r="U48" s="1065" t="s">
        <v>134</v>
      </c>
      <c r="V48" s="118"/>
      <c r="W48" s="118"/>
    </row>
    <row r="49" spans="1:23" ht="12" customHeight="1">
      <c r="A49" s="1067"/>
      <c r="B49" s="1054"/>
      <c r="C49" s="1074"/>
      <c r="D49" s="1054"/>
      <c r="E49" s="1074"/>
      <c r="F49" s="1054"/>
      <c r="G49" s="1069"/>
      <c r="H49" s="940"/>
      <c r="I49" s="1074"/>
      <c r="J49" s="1054"/>
      <c r="K49" s="1069"/>
      <c r="L49" s="1071"/>
      <c r="M49" s="1069"/>
      <c r="N49" s="1071"/>
      <c r="O49" s="1069"/>
      <c r="P49" s="1071"/>
      <c r="Q49" s="1069"/>
      <c r="R49" s="1072"/>
      <c r="S49" s="1074"/>
      <c r="T49" s="1054"/>
      <c r="U49" s="1066"/>
      <c r="V49" s="118"/>
      <c r="W49" s="118"/>
    </row>
    <row r="50" spans="1:23" ht="12" customHeight="1">
      <c r="A50" s="1057" t="s">
        <v>135</v>
      </c>
      <c r="B50" s="1053">
        <f>B48</f>
        <v>0</v>
      </c>
      <c r="C50" s="1051" t="s">
        <v>136</v>
      </c>
      <c r="D50" s="1053">
        <f>D48</f>
        <v>0</v>
      </c>
      <c r="E50" s="1051" t="s">
        <v>136</v>
      </c>
      <c r="F50" s="1045">
        <f>F48+H48</f>
        <v>0</v>
      </c>
      <c r="G50" s="1046"/>
      <c r="H50" s="1047"/>
      <c r="I50" s="1051" t="s">
        <v>136</v>
      </c>
      <c r="J50" s="1045">
        <f>SUM(J48:R49)</f>
        <v>0</v>
      </c>
      <c r="K50" s="1046"/>
      <c r="L50" s="1046"/>
      <c r="M50" s="1046"/>
      <c r="N50" s="1046"/>
      <c r="O50" s="1046"/>
      <c r="P50" s="1046"/>
      <c r="Q50" s="1046"/>
      <c r="R50" s="1047"/>
      <c r="S50" s="1051" t="s">
        <v>136</v>
      </c>
      <c r="T50" s="1053">
        <f>T48</f>
        <v>0</v>
      </c>
      <c r="U50" s="1055" t="s">
        <v>136</v>
      </c>
      <c r="V50" s="118"/>
      <c r="W50" s="118"/>
    </row>
    <row r="51" spans="1:23" ht="12" customHeight="1">
      <c r="A51" s="1067"/>
      <c r="B51" s="1054"/>
      <c r="C51" s="1052"/>
      <c r="D51" s="1054"/>
      <c r="E51" s="1052"/>
      <c r="F51" s="1048"/>
      <c r="G51" s="1049"/>
      <c r="H51" s="1050"/>
      <c r="I51" s="1052"/>
      <c r="J51" s="1048"/>
      <c r="K51" s="1049"/>
      <c r="L51" s="1049"/>
      <c r="M51" s="1049"/>
      <c r="N51" s="1049"/>
      <c r="O51" s="1049"/>
      <c r="P51" s="1049"/>
      <c r="Q51" s="1049"/>
      <c r="R51" s="1050"/>
      <c r="S51" s="1052"/>
      <c r="T51" s="1054"/>
      <c r="U51" s="1056"/>
      <c r="V51" s="118"/>
      <c r="W51" s="118"/>
    </row>
    <row r="52" spans="1:23" ht="13.5" customHeight="1">
      <c r="A52" s="1057" t="s">
        <v>137</v>
      </c>
      <c r="B52" s="234"/>
      <c r="C52" s="235" t="s">
        <v>138</v>
      </c>
      <c r="D52" s="255"/>
      <c r="E52" s="235" t="s">
        <v>138</v>
      </c>
      <c r="F52" s="1059"/>
      <c r="G52" s="1060"/>
      <c r="H52" s="1061"/>
      <c r="I52" s="235" t="s">
        <v>138</v>
      </c>
      <c r="J52" s="1059"/>
      <c r="K52" s="1060"/>
      <c r="L52" s="1060"/>
      <c r="M52" s="1060"/>
      <c r="N52" s="1060"/>
      <c r="O52" s="1060"/>
      <c r="P52" s="1060"/>
      <c r="Q52" s="1060"/>
      <c r="R52" s="1061"/>
      <c r="S52" s="235" t="s">
        <v>138</v>
      </c>
      <c r="T52" s="234"/>
      <c r="U52" s="236" t="s">
        <v>138</v>
      </c>
      <c r="V52" s="118"/>
      <c r="W52" s="118"/>
    </row>
    <row r="53" spans="1:23" ht="13.5" customHeight="1">
      <c r="A53" s="1058"/>
      <c r="B53" s="239"/>
      <c r="C53" s="249" t="s">
        <v>164</v>
      </c>
      <c r="D53" s="237"/>
      <c r="E53" s="238" t="s">
        <v>140</v>
      </c>
      <c r="F53" s="1062"/>
      <c r="G53" s="1063"/>
      <c r="H53" s="1064"/>
      <c r="I53" s="238" t="s">
        <v>140</v>
      </c>
      <c r="J53" s="1062"/>
      <c r="K53" s="1063"/>
      <c r="L53" s="1063"/>
      <c r="M53" s="1063"/>
      <c r="N53" s="1063"/>
      <c r="O53" s="1063"/>
      <c r="P53" s="1063"/>
      <c r="Q53" s="1063"/>
      <c r="R53" s="1064"/>
      <c r="S53" s="238" t="s">
        <v>165</v>
      </c>
      <c r="T53" s="237">
        <v>0</v>
      </c>
      <c r="U53" s="240" t="s">
        <v>140</v>
      </c>
      <c r="V53" s="118"/>
      <c r="W53" s="118"/>
    </row>
    <row r="54" spans="1:23" ht="13.5" customHeight="1">
      <c r="A54" s="1037" t="s">
        <v>142</v>
      </c>
      <c r="B54" s="1039">
        <f>B44*1</f>
        <v>0</v>
      </c>
      <c r="C54" s="1041" t="s">
        <v>143</v>
      </c>
      <c r="D54" s="1043">
        <f>D44*0.44</f>
        <v>0</v>
      </c>
      <c r="E54" s="1044" t="s">
        <v>143</v>
      </c>
      <c r="F54" s="241">
        <f>F44*0.015</f>
        <v>0</v>
      </c>
      <c r="G54" s="242" t="s">
        <v>144</v>
      </c>
      <c r="H54" s="243">
        <f>H44*2.5</f>
        <v>0</v>
      </c>
      <c r="I54" s="250" t="s">
        <v>143</v>
      </c>
      <c r="J54" s="241">
        <f>J44*0.008</f>
        <v>0</v>
      </c>
      <c r="K54" s="242" t="s">
        <v>144</v>
      </c>
      <c r="L54" s="243">
        <f>L44*0.035</f>
        <v>0</v>
      </c>
      <c r="M54" s="242" t="s">
        <v>144</v>
      </c>
      <c r="N54" s="243">
        <f>N44*0.035</f>
        <v>0</v>
      </c>
      <c r="O54" s="242" t="s">
        <v>144</v>
      </c>
      <c r="P54" s="243">
        <f>P44*0.012</f>
        <v>0</v>
      </c>
      <c r="Q54" s="242" t="s">
        <v>143</v>
      </c>
      <c r="R54" s="243"/>
      <c r="S54" s="250" t="s">
        <v>144</v>
      </c>
      <c r="T54" s="1043">
        <f>T44*0.015</f>
        <v>0</v>
      </c>
      <c r="U54" s="1035" t="s">
        <v>143</v>
      </c>
      <c r="V54" s="118"/>
      <c r="W54" s="118"/>
    </row>
    <row r="55" spans="1:23" ht="13.5" customHeight="1" thickBot="1">
      <c r="A55" s="1038"/>
      <c r="B55" s="1040"/>
      <c r="C55" s="1042"/>
      <c r="D55" s="1040"/>
      <c r="E55" s="1042"/>
      <c r="F55" s="245"/>
      <c r="G55" s="246" t="s">
        <v>74</v>
      </c>
      <c r="H55" s="246">
        <f>F54+H54</f>
        <v>0</v>
      </c>
      <c r="I55" s="251" t="s">
        <v>144</v>
      </c>
      <c r="J55" s="245"/>
      <c r="K55" s="246"/>
      <c r="L55" s="246"/>
      <c r="M55" s="246"/>
      <c r="N55" s="246"/>
      <c r="O55" s="252"/>
      <c r="P55" s="252"/>
      <c r="Q55" s="253" t="s">
        <v>166</v>
      </c>
      <c r="R55" s="254">
        <f>SUM(J54:R54)</f>
        <v>0</v>
      </c>
      <c r="S55" s="251" t="s">
        <v>144</v>
      </c>
      <c r="T55" s="1040"/>
      <c r="U55" s="1036"/>
      <c r="V55" s="118"/>
      <c r="W55" s="118"/>
    </row>
  </sheetData>
  <mergeCells count="416">
    <mergeCell ref="A5:A6"/>
    <mergeCell ref="N6:O7"/>
    <mergeCell ref="P6:Q7"/>
    <mergeCell ref="R6:S7"/>
    <mergeCell ref="T6:U7"/>
    <mergeCell ref="R8:R9"/>
    <mergeCell ref="S8:S9"/>
    <mergeCell ref="T8:T9"/>
    <mergeCell ref="U8:U9"/>
    <mergeCell ref="O8:O9"/>
    <mergeCell ref="P8:P9"/>
    <mergeCell ref="Q8:Q9"/>
    <mergeCell ref="B8:B9"/>
    <mergeCell ref="C8:C9"/>
    <mergeCell ref="D8:D9"/>
    <mergeCell ref="E8:E9"/>
    <mergeCell ref="B1:U2"/>
    <mergeCell ref="B4:C7"/>
    <mergeCell ref="D4:E7"/>
    <mergeCell ref="F4:G7"/>
    <mergeCell ref="H4:I7"/>
    <mergeCell ref="J4:K7"/>
    <mergeCell ref="L4:M7"/>
    <mergeCell ref="N4:U5"/>
    <mergeCell ref="A10:A11"/>
    <mergeCell ref="B10:B11"/>
    <mergeCell ref="C10:C11"/>
    <mergeCell ref="D10:D11"/>
    <mergeCell ref="E10:E11"/>
    <mergeCell ref="F10:F11"/>
    <mergeCell ref="L8:L9"/>
    <mergeCell ref="M8:M9"/>
    <mergeCell ref="N8:N9"/>
    <mergeCell ref="F8:F9"/>
    <mergeCell ref="G8:G9"/>
    <mergeCell ref="H8:H9"/>
    <mergeCell ref="I8:I9"/>
    <mergeCell ref="J8:J9"/>
    <mergeCell ref="K8:K9"/>
    <mergeCell ref="A8:A9"/>
    <mergeCell ref="S10:S11"/>
    <mergeCell ref="T10:T11"/>
    <mergeCell ref="U10:U11"/>
    <mergeCell ref="A12:A13"/>
    <mergeCell ref="B12:B13"/>
    <mergeCell ref="C12:C13"/>
    <mergeCell ref="D12:D13"/>
    <mergeCell ref="E12:E13"/>
    <mergeCell ref="F12:F13"/>
    <mergeCell ref="G12:G13"/>
    <mergeCell ref="M10:M11"/>
    <mergeCell ref="N10:N11"/>
    <mergeCell ref="O10:O11"/>
    <mergeCell ref="P10:P11"/>
    <mergeCell ref="Q10:Q11"/>
    <mergeCell ref="R10:R11"/>
    <mergeCell ref="G10:G11"/>
    <mergeCell ref="H10:H11"/>
    <mergeCell ref="I10:I11"/>
    <mergeCell ref="J10:J11"/>
    <mergeCell ref="K10:K11"/>
    <mergeCell ref="L10:L11"/>
    <mergeCell ref="T12:T13"/>
    <mergeCell ref="U12:U13"/>
    <mergeCell ref="A14:A15"/>
    <mergeCell ref="B14:B15"/>
    <mergeCell ref="C14:C15"/>
    <mergeCell ref="D14:D15"/>
    <mergeCell ref="E14:E15"/>
    <mergeCell ref="F14:F15"/>
    <mergeCell ref="G14:G15"/>
    <mergeCell ref="H14:H15"/>
    <mergeCell ref="N12:N13"/>
    <mergeCell ref="O12:O13"/>
    <mergeCell ref="P12:P13"/>
    <mergeCell ref="Q12:Q13"/>
    <mergeCell ref="R12:R13"/>
    <mergeCell ref="S12:S13"/>
    <mergeCell ref="H12:H13"/>
    <mergeCell ref="I12:I13"/>
    <mergeCell ref="J12:J13"/>
    <mergeCell ref="K12:K13"/>
    <mergeCell ref="L12:L13"/>
    <mergeCell ref="M12:M13"/>
    <mergeCell ref="U14:U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S16:S17"/>
    <mergeCell ref="T16:T17"/>
    <mergeCell ref="U16:U17"/>
    <mergeCell ref="J16:J17"/>
    <mergeCell ref="K16:K17"/>
    <mergeCell ref="L16:L17"/>
    <mergeCell ref="M16:M17"/>
    <mergeCell ref="N16:N17"/>
    <mergeCell ref="O16:O17"/>
    <mergeCell ref="A18:A19"/>
    <mergeCell ref="B18:B19"/>
    <mergeCell ref="C18:C19"/>
    <mergeCell ref="D18:D19"/>
    <mergeCell ref="E18:E19"/>
    <mergeCell ref="F18:F19"/>
    <mergeCell ref="P16:P17"/>
    <mergeCell ref="Q16:Q17"/>
    <mergeCell ref="R16:R17"/>
    <mergeCell ref="L20:L21"/>
    <mergeCell ref="M20:M21"/>
    <mergeCell ref="S18:S19"/>
    <mergeCell ref="T18:T19"/>
    <mergeCell ref="U18:U19"/>
    <mergeCell ref="A20:A21"/>
    <mergeCell ref="B20:B21"/>
    <mergeCell ref="C20:C21"/>
    <mergeCell ref="D20:D21"/>
    <mergeCell ref="E20:E21"/>
    <mergeCell ref="F20:F21"/>
    <mergeCell ref="G20:G21"/>
    <mergeCell ref="M18:M19"/>
    <mergeCell ref="N18:N19"/>
    <mergeCell ref="O18:O19"/>
    <mergeCell ref="P18:P19"/>
    <mergeCell ref="Q18:Q19"/>
    <mergeCell ref="R18:R19"/>
    <mergeCell ref="G18:G19"/>
    <mergeCell ref="H18:H19"/>
    <mergeCell ref="I18:I19"/>
    <mergeCell ref="J18:J19"/>
    <mergeCell ref="K18:K19"/>
    <mergeCell ref="L18:L19"/>
    <mergeCell ref="K22:K23"/>
    <mergeCell ref="L22:L23"/>
    <mergeCell ref="M22:M23"/>
    <mergeCell ref="N22:N23"/>
    <mergeCell ref="T20:T21"/>
    <mergeCell ref="U20:U21"/>
    <mergeCell ref="A22:A23"/>
    <mergeCell ref="B22:B23"/>
    <mergeCell ref="C22:C23"/>
    <mergeCell ref="D22:D23"/>
    <mergeCell ref="E22:E23"/>
    <mergeCell ref="F22:F23"/>
    <mergeCell ref="G22:G23"/>
    <mergeCell ref="H22:H23"/>
    <mergeCell ref="N20:N21"/>
    <mergeCell ref="O20:O21"/>
    <mergeCell ref="P20:P21"/>
    <mergeCell ref="Q20:Q21"/>
    <mergeCell ref="R20:R21"/>
    <mergeCell ref="S20:S21"/>
    <mergeCell ref="H20:H21"/>
    <mergeCell ref="I20:I21"/>
    <mergeCell ref="J20:J21"/>
    <mergeCell ref="K20:K21"/>
    <mergeCell ref="J24:J25"/>
    <mergeCell ref="K24:K25"/>
    <mergeCell ref="L24:L25"/>
    <mergeCell ref="M24:M25"/>
    <mergeCell ref="N24:T25"/>
    <mergeCell ref="U24:U25"/>
    <mergeCell ref="U22:U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O22:O23"/>
    <mergeCell ref="P22:P23"/>
    <mergeCell ref="Q22:Q23"/>
    <mergeCell ref="R22:R23"/>
    <mergeCell ref="S22:S23"/>
    <mergeCell ref="T22:T23"/>
    <mergeCell ref="I22:I23"/>
    <mergeCell ref="J22:J23"/>
    <mergeCell ref="A26:A27"/>
    <mergeCell ref="N26:T26"/>
    <mergeCell ref="N27:T27"/>
    <mergeCell ref="A28:A29"/>
    <mergeCell ref="B28:B29"/>
    <mergeCell ref="C28:C29"/>
    <mergeCell ref="D28:D29"/>
    <mergeCell ref="E28:E29"/>
    <mergeCell ref="F28:F29"/>
    <mergeCell ref="G28:G29"/>
    <mergeCell ref="T30:U33"/>
    <mergeCell ref="A31:A32"/>
    <mergeCell ref="F32:G33"/>
    <mergeCell ref="H32:I33"/>
    <mergeCell ref="J32:K33"/>
    <mergeCell ref="L32:M33"/>
    <mergeCell ref="H28:H29"/>
    <mergeCell ref="I28:I29"/>
    <mergeCell ref="J28:J29"/>
    <mergeCell ref="K28:K29"/>
    <mergeCell ref="L28:L29"/>
    <mergeCell ref="M28:M29"/>
    <mergeCell ref="N32:O33"/>
    <mergeCell ref="P32:Q33"/>
    <mergeCell ref="R32:S33"/>
    <mergeCell ref="J30:S31"/>
    <mergeCell ref="A34:A35"/>
    <mergeCell ref="B34:B35"/>
    <mergeCell ref="C34:C35"/>
    <mergeCell ref="D34:D35"/>
    <mergeCell ref="E34:E35"/>
    <mergeCell ref="F34:F35"/>
    <mergeCell ref="G34:G35"/>
    <mergeCell ref="B30:C33"/>
    <mergeCell ref="D30:E33"/>
    <mergeCell ref="F30:I31"/>
    <mergeCell ref="T34:T35"/>
    <mergeCell ref="U34:U35"/>
    <mergeCell ref="A36:A37"/>
    <mergeCell ref="B36:B37"/>
    <mergeCell ref="C36:C37"/>
    <mergeCell ref="D36:D37"/>
    <mergeCell ref="E36:E37"/>
    <mergeCell ref="F36:F37"/>
    <mergeCell ref="G36:G37"/>
    <mergeCell ref="H36:H37"/>
    <mergeCell ref="N34:N35"/>
    <mergeCell ref="O34:O35"/>
    <mergeCell ref="P34:P35"/>
    <mergeCell ref="Q34:Q35"/>
    <mergeCell ref="R34:R35"/>
    <mergeCell ref="S34:S35"/>
    <mergeCell ref="H34:H35"/>
    <mergeCell ref="I34:I35"/>
    <mergeCell ref="J34:J35"/>
    <mergeCell ref="K34:K35"/>
    <mergeCell ref="L34:L35"/>
    <mergeCell ref="M34:M35"/>
    <mergeCell ref="U36:U37"/>
    <mergeCell ref="O36:O37"/>
    <mergeCell ref="P36:P37"/>
    <mergeCell ref="Q36:Q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R38:R39"/>
    <mergeCell ref="S38:S39"/>
    <mergeCell ref="T38:T39"/>
    <mergeCell ref="U38:U39"/>
    <mergeCell ref="J38:J39"/>
    <mergeCell ref="K38:K39"/>
    <mergeCell ref="L38:L39"/>
    <mergeCell ref="M38:M39"/>
    <mergeCell ref="N38:N39"/>
    <mergeCell ref="O38:O39"/>
    <mergeCell ref="L40:L41"/>
    <mergeCell ref="A40:A41"/>
    <mergeCell ref="B40:B41"/>
    <mergeCell ref="C40:C41"/>
    <mergeCell ref="D40:D41"/>
    <mergeCell ref="E40:E41"/>
    <mergeCell ref="F40:F41"/>
    <mergeCell ref="P38:P39"/>
    <mergeCell ref="Q38:Q39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K42:K43"/>
    <mergeCell ref="L42:L43"/>
    <mergeCell ref="M42:M43"/>
    <mergeCell ref="S40:S41"/>
    <mergeCell ref="T40:T41"/>
    <mergeCell ref="U40:U41"/>
    <mergeCell ref="A42:A43"/>
    <mergeCell ref="B42:B43"/>
    <mergeCell ref="C42:C43"/>
    <mergeCell ref="D42:D43"/>
    <mergeCell ref="E42:E43"/>
    <mergeCell ref="F42:F43"/>
    <mergeCell ref="G42:G43"/>
    <mergeCell ref="M40:M41"/>
    <mergeCell ref="N40:N41"/>
    <mergeCell ref="O40:O41"/>
    <mergeCell ref="P40:P41"/>
    <mergeCell ref="Q40:Q41"/>
    <mergeCell ref="R40:R41"/>
    <mergeCell ref="G40:G41"/>
    <mergeCell ref="H40:H41"/>
    <mergeCell ref="I40:I41"/>
    <mergeCell ref="J40:J41"/>
    <mergeCell ref="K40:K41"/>
    <mergeCell ref="J44:J45"/>
    <mergeCell ref="K44:K45"/>
    <mergeCell ref="L44:L45"/>
    <mergeCell ref="M44:M45"/>
    <mergeCell ref="N44:N45"/>
    <mergeCell ref="T42:T43"/>
    <mergeCell ref="U42:U43"/>
    <mergeCell ref="A44:A45"/>
    <mergeCell ref="B44:B45"/>
    <mergeCell ref="C44:C45"/>
    <mergeCell ref="D44:D45"/>
    <mergeCell ref="E44:E45"/>
    <mergeCell ref="F44:F45"/>
    <mergeCell ref="G44:G45"/>
    <mergeCell ref="H44:H45"/>
    <mergeCell ref="N42:N43"/>
    <mergeCell ref="O42:O43"/>
    <mergeCell ref="P42:P43"/>
    <mergeCell ref="Q42:Q43"/>
    <mergeCell ref="R42:R43"/>
    <mergeCell ref="S42:S43"/>
    <mergeCell ref="H42:H43"/>
    <mergeCell ref="I42:I43"/>
    <mergeCell ref="J42:J43"/>
    <mergeCell ref="U46:U47"/>
    <mergeCell ref="J46:J47"/>
    <mergeCell ref="K46:K47"/>
    <mergeCell ref="L46:L47"/>
    <mergeCell ref="M46:M47"/>
    <mergeCell ref="N46:N47"/>
    <mergeCell ref="O46:O47"/>
    <mergeCell ref="U44:U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O44:O45"/>
    <mergeCell ref="P44:P45"/>
    <mergeCell ref="Q44:Q45"/>
    <mergeCell ref="R44:R45"/>
    <mergeCell ref="S44:S45"/>
    <mergeCell ref="T44:T45"/>
    <mergeCell ref="I44:I45"/>
    <mergeCell ref="E48:E49"/>
    <mergeCell ref="F48:F49"/>
    <mergeCell ref="P46:P47"/>
    <mergeCell ref="Q46:Q47"/>
    <mergeCell ref="R46:R47"/>
    <mergeCell ref="S46:S47"/>
    <mergeCell ref="T46:T47"/>
    <mergeCell ref="S48:S49"/>
    <mergeCell ref="T48:T49"/>
    <mergeCell ref="U48:U49"/>
    <mergeCell ref="A50:A51"/>
    <mergeCell ref="B50:B51"/>
    <mergeCell ref="C50:C51"/>
    <mergeCell ref="D50:D51"/>
    <mergeCell ref="E50:E51"/>
    <mergeCell ref="F50:H51"/>
    <mergeCell ref="I50:I51"/>
    <mergeCell ref="M48:M49"/>
    <mergeCell ref="N48:N49"/>
    <mergeCell ref="O48:O49"/>
    <mergeCell ref="P48:P49"/>
    <mergeCell ref="Q48:Q49"/>
    <mergeCell ref="R48:R49"/>
    <mergeCell ref="G48:G49"/>
    <mergeCell ref="H48:H49"/>
    <mergeCell ref="I48:I49"/>
    <mergeCell ref="J48:J49"/>
    <mergeCell ref="K48:K49"/>
    <mergeCell ref="L48:L49"/>
    <mergeCell ref="A48:A49"/>
    <mergeCell ref="B48:B49"/>
    <mergeCell ref="C48:C49"/>
    <mergeCell ref="D48:D49"/>
    <mergeCell ref="U54:U55"/>
    <mergeCell ref="A54:A55"/>
    <mergeCell ref="B54:B55"/>
    <mergeCell ref="C54:C55"/>
    <mergeCell ref="D54:D55"/>
    <mergeCell ref="E54:E55"/>
    <mergeCell ref="T54:T55"/>
    <mergeCell ref="J50:R51"/>
    <mergeCell ref="S50:S51"/>
    <mergeCell ref="T50:T51"/>
    <mergeCell ref="U50:U51"/>
    <mergeCell ref="A52:A53"/>
    <mergeCell ref="F52:H52"/>
    <mergeCell ref="J52:R52"/>
    <mergeCell ref="F53:H53"/>
    <mergeCell ref="J53:R53"/>
  </mergeCells>
  <phoneticPr fontId="3"/>
  <pageMargins left="0.2" right="0.26" top="0.57999999999999996" bottom="0.52" header="0.32" footer="0.27"/>
  <pageSetup paperSize="9" orientation="portrait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表紙</vt:lpstr>
      <vt:lpstr>項目</vt:lpstr>
      <vt:lpstr>内訳</vt:lpstr>
      <vt:lpstr>電気 (2)</vt:lpstr>
      <vt:lpstr>廃材･運搬</vt:lpstr>
      <vt:lpstr>廃材･発生材集計</vt:lpstr>
      <vt:lpstr>項目!Print_Area</vt:lpstr>
      <vt:lpstr>内訳!Print_Area</vt:lpstr>
      <vt:lpstr>表紙!Print_Area</vt:lpstr>
    </vt:vector>
  </TitlesOfParts>
  <Company>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建築</dc:creator>
  <cp:lastModifiedBy>國弘　幹子</cp:lastModifiedBy>
  <cp:lastPrinted>2026-06-29T05:56:28Z</cp:lastPrinted>
  <dcterms:created xsi:type="dcterms:W3CDTF">2000-04-17T04:14:54Z</dcterms:created>
  <dcterms:modified xsi:type="dcterms:W3CDTF">2026-06-29T05:56:54Z</dcterms:modified>
</cp:coreProperties>
</file>