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P:\財政\復旧中_20150213バックアップ\1 財政共有\2 決算\5 財政状況資料集\R5年度分\10　ストック以外\40　修正依頼\依頼（その１）\回答\"/>
    </mc:Choice>
  </mc:AlternateContent>
  <xr:revisionPtr revIDLastSave="0" documentId="13_ncr:1_{DACBE67A-FF9F-4C93-8420-DC0597138916}"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E35" i="10"/>
  <c r="C35" i="10"/>
  <c r="BW34" i="10"/>
  <c r="BW35" i="10" s="1"/>
  <c r="BE34" i="10"/>
  <c r="C34" i="10"/>
  <c r="U34" i="10" s="1"/>
  <c r="BW36" i="10" l="1"/>
  <c r="BW37" i="10" s="1"/>
  <c r="BW38" i="10" s="1"/>
  <c r="BW39" i="10" s="1"/>
  <c r="BW40" i="10" s="1"/>
  <c r="BW41" i="10" s="1"/>
  <c r="BW42" i="10" s="1"/>
  <c r="BW43" i="10" s="1"/>
  <c r="CO34" i="10"/>
  <c r="CO35" i="10" s="1"/>
  <c r="CO36" i="10" s="1"/>
  <c r="U35" i="10"/>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<sst xmlns="http://schemas.openxmlformats.org/spreadsheetml/2006/main" count="1061" uniqueCount="569">
  <si>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</si>
  <si>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</si>
  <si>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</si>
  <si>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</si>
  <si>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</si>
  <si>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</si>
  <si>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</si>
  <si>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</si>
  <si>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</si>
  <si>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</si>
  <si>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</si>
  <si>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</si>
  <si>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</si>
  <si>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</si>
  <si>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</si>
  <si>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</si>
  <si>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</si>
  <si>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</si>
  <si>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</si>
  <si>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</si>
  <si>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</si>
  <si>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</si>
  <si>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</si>
  <si>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</si>
  <si>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</si>
  <si>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</si>
  <si>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</si>
  <si>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</si>
  <si>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</si>
  <si>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</si>
  <si>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</si>
  <si>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</si>
  <si>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</si>
  <si>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</si>
  <si>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</si>
  <si>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</si>
  <si>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</si>
  <si>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</si>
  <si>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</si>
  <si>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</si>
  <si>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</si>
  <si>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</si>
  <si>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</si>
  <si>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</si>
  <si>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</si>
  <si>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</si>
  <si>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</si>
  <si>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</si>
  <si>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</si>
  <si>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</si>
  <si>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</si>
  <si>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</si>
  <si>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</si>
  <si>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</si>
  <si>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</si>
  <si>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</si>
  <si>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</si>
  <si>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</si>
  <si>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</si>
  <si>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</si>
  <si>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</si>
  <si>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</si>
  <si>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</si>
  <si>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</si>
  <si>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</si>
  <si>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</si>
  <si>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</si>
  <si>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</si>
  <si>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</si>
  <si>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</si>
  <si>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</si>
  <si>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</si>
  <si>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</si>
  <si>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</si>
  <si>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</si>
  <si>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</si>
  <si>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</si>
  <si>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</si>
  <si>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</si>
  <si>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</si>
  <si>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</si>
  <si>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</si>
  <si>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</si>
  <si>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</si>
  <si>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</si>
  <si>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</si>
  <si>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</si>
  <si>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</si>
  <si>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</si>
  <si>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</si>
  <si>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</si>
  <si>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</si>
  <si>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</si>
  <si>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</si>
  <si>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</si>
  <si>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</si>
  <si>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</si>
  <si>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</si>
  <si>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</si>
  <si>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</si>
  <si>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</si>
  <si>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</si>
  <si>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</si>
  <si>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</si>
  <si>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</si>
  <si>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</si>
  <si>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</si>
  <si>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</si>
  <si>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</si>
  <si>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</si>
  <si>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</si>
  <si>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</si>
  <si>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</si>
  <si>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</si>
  <si>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</si>
  <si>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</si>
  <si>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</si>
  <si>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</si>
  <si>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</si>
  <si>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</si>
  <si>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</si>
  <si>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</si>
  <si>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</si>
  <si>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</si>
  <si>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</si>
  <si>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</si>
  <si>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</si>
  <si>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</si>
  <si>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</si>
  <si>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</si>
  <si>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</si>
  <si>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</si>
  <si>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</si>
  <si>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</si>
  <si>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</si>
  <si>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</si>
  <si>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</si>
  <si>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</si>
  <si>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</si>
  <si>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</si>
  <si>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</si>
  <si>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</si>
  <si>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</si>
  <si>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</si>
  <si>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</si>
  <si>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</si>
  <si>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</si>
  <si>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</si>
  <si>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</si>
  <si>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</si>
  <si>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</si>
  <si>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</si>
  <si>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</si>
  <si>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</si>
  <si>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</si>
  <si>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</si>
  <si>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</si>
  <si>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</si>
  <si>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</si>
  <si>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</si>
  <si>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</si>
  <si>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</si>
  <si>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</si>
  <si>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</si>
  <si>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</si>
  <si>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</si>
  <si>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</si>
  <si>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</si>
  <si>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</si>
  <si>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</si>
  <si>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</si>
  <si>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</si>
  <si>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</si>
  <si>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</si>
  <si>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</si>
  <si>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</si>
  <si>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</si>
  <si>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</si>
  <si>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</si>
  <si>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</si>
  <si>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</si>
  <si>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</si>
  <si>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</si>
  <si>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</si>
  <si>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</si>
  <si>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</si>
  <si>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</si>
  <si>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</si>
  <si>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</si>
  <si>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</si>
  <si>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</si>
  <si>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</si>
  <si>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</si>
  <si>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</si>
  <si>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</si>
  <si>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</si>
  <si>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</si>
  <si>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</si>
  <si>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</si>
  <si>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</si>
  <si>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</si>
  <si>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</si>
  <si>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</si>
  <si>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</si>
  <si>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</si>
  <si>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</si>
  <si>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</si>
  <si>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</si>
  <si>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</si>
  <si>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</si>
  <si>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</si>
  <si>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</si>
  <si>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</si>
  <si>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</si>
  <si>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</si>
  <si>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</si>
  <si>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</si>
  <si>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</si>
  <si>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</si>
  <si>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</si>
  <si>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</si>
  <si>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</si>
  <si>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</si>
  <si>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</si>
  <si>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</si>
  <si>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</si>
  <si>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</si>
  <si>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</si>
  <si>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</si>
  <si>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</si>
  <si>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</si>
  <si>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</si>
  <si>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</si>
  <si>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</si>
  <si>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</si>
  <si>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</si>
  <si>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</si>
  <si>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</si>
  <si>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</si>
  <si>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</si>
  <si>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</si>
  <si>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</si>
  <si>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</si>
  <si>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</si>
  <si>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</si>
  <si>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</si>
  <si>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</si>
  <si>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</si>
  <si>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</si>
  <si>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</si>
  <si>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</si>
  <si>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</si>
  <si>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</si>
  <si>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</si>
  <si>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</si>
  <si>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</si>
  <si>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</si>
  <si>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</si>
  <si>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</si>
  <si>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</si>
  <si>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</si>
  <si>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</si>
  <si>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</si>
  <si>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</si>
  <si>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</si>
  <si>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</si>
  <si>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</si>
  <si>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</si>
  <si>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</si>
  <si>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</si>
  <si>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</si>
  <si>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</si>
  <si>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</si>
  <si>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</si>
  <si>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</si>
  <si>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</si>
  <si>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</si>
  <si>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</si>
  <si>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</si>
  <si>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</si>
  <si>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</si>
  <si>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</si>
  <si>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</si>
  <si>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</si>
  <si>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</si>
  <si>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</si>
  <si>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</si>
  <si>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</si>
  <si>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</si>
  <si>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</si>
  <si>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</si>
  <si>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</si>
  <si>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</si>
  <si>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</si>
  <si>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</si>
  <si>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</si>
  <si>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</si>
  <si>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</si>
  <si>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</si>
  <si>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</si>
  <si>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</si>
  <si>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</si>
  <si>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</si>
  <si>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</si>
  <si>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</si>
  <si>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</si>
  <si>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</si>
  <si>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</si>
  <si>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</si>
  <si>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</si>
  <si>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</si>
  <si>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</si>
  <si>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</si>
  <si>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</si>
  <si>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</si>
  <si>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</si>
  <si>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</si>
  <si>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</si>
  <si>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</si>
  <si>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</si>
  <si>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</si>
  <si>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</si>
  <si>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</si>
  <si>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</si>
  <si>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</si>
  <si>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</si>
  <si>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</si>
  <si>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</si>
  <si>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</si>
  <si>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</si>
  <si>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</si>
  <si>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</si>
  <si>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</si>
  <si>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</si>
  <si>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</si>
  <si>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</si>
  <si>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</si>
  <si>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</si>
  <si>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</si>
  <si>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</si>
  <si>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</si>
  <si>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</si>
  <si>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</si>
  <si>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</si>
  <si>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</si>
  <si>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</si>
  <si>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</si>
  <si>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</si>
  <si>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</si>
  <si>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</si>
  <si>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</si>
  <si>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</si>
  <si>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</si>
  <si>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</si>
  <si>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</si>
  <si>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</si>
  <si>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</si>
  <si>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</si>
  <si>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</si>
  <si>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</si>
  <si>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</si>
  <si>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</si>
  <si>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</si>
  <si>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</si>
  <si>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</si>
  <si>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</si>
  <si>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</si>
  <si>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</si>
  <si>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</si>
  <si>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</si>
  <si>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</si>
  <si>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</si>
  <si>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</si>
  <si>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</si>
  <si>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</si>
  <si>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</si>
  <si>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</si>
  <si>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</si>
  <si>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</si>
  <si>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</si>
  <si>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</si>
  <si>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</si>
  <si>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</si>
  <si>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</si>
  <si>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</si>
  <si>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</si>
  <si>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</si>
  <si>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</si>
  <si>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</si>
  <si>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</si>
  <si>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</si>
  <si>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</si>
  <si>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</si>
  <si>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</si>
  <si>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</si>
  <si>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</si>
  <si>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</si>
  <si>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</si>
  <si>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</si>
  <si>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</si>
  <si>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</si>
  <si>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</si>
  <si>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</si>
  <si>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</si>
  <si>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</si>
  <si>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</si>
  <si>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</si>
  <si>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</si>
  <si>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</si>
  <si>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</si>
  <si>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</si>
  <si>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</si>
  <si>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</si>
  <si>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</si>
  <si>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</si>
  <si>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</si>
  <si>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</si>
  <si>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</si>
  <si>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</si>
  <si>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</si>
  <si>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</si>
  <si>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</si>
  <si>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</si>
  <si>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</si>
  <si>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</si>
  <si>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</si>
  <si>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</si>
  <si>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</si>
  <si>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</si>
  <si>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</si>
  <si>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</si>
  <si>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</si>
  <si>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</si>
  <si>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</si>
  <si>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</si>
  <si>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</si>
  <si>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</si>
  <si>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</si>
  <si>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</si>
  <si>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</si>
  <si>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</si>
  <si>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</si>
  <si>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</si>
  <si>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</si>
  <si>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</si>
  <si>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</si>
  <si>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</si>
  <si>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</si>
  <si>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</si>
  <si>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</si>
  <si>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</si>
  <si>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</si>
  <si>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</si>
  <si>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</si>
  <si>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</si>
  <si>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</si>
  <si>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</si>
  <si>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</si>
  <si>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</si>
  <si>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</si>
  <si>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</si>
  <si>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</si>
  <si>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</si>
  <si>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</si>
  <si>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</si>
  <si>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</si>
  <si>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</si>
  <si>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</si>
  <si>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</si>
  <si>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</si>
  <si>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</si>
  <si>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</si>
  <si>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</si>
  <si>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</si>
  <si>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</si>
  <si>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</si>
  <si>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</si>
  <si>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</si>
  <si>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</si>
  <si>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</si>
  <si>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</si>
  <si>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</si>
  <si>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</si>
  <si>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</si>
  <si>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</si>
  <si>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</si>
  <si>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</si>
  <si>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</si>
  <si>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</si>
  <si>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</si>
  <si>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</si>
  <si>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</si>
  <si>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</si>
  <si>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</si>
  <si>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</si>
  <si>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</si>
  <si>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</si>
  <si>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</si>
  <si>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</si>
  <si>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</si>
  <si>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</si>
  <si>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</si>
  <si>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</si>
  <si>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</si>
  <si>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</si>
  <si>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</si>
  <si>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</si>
  <si>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</si>
  <si>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</si>
  <si>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</si>
  <si>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</si>
  <si>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</si>
  <si>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</si>
  <si>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</si>
  <si>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</si>
  <si>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</si>
  <si>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</si>
  <si>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</si>
  <si>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</si>
  <si>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</si>
  <si>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</si>
  <si>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</si>
  <si>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</si>
  <si>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</si>
  <si>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</si>
  <si>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</si>
  <si>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</si>
  <si>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</si>
  <si>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</si>
  <si>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</si>
  <si>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</si>
  <si>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</si>
  <si>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</si>
  <si>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病院事業会計</t>
  </si>
  <si>
    <t>水道事業会計</t>
  </si>
  <si>
    <t>一般会計</t>
  </si>
  <si>
    <t>下水道事業会計</t>
  </si>
  <si>
    <t>介護保険特別会計</t>
  </si>
  <si>
    <t>国民健康保険特別会計</t>
  </si>
  <si>
    <t>後期高齢者医療特別会計</t>
  </si>
  <si>
    <t>介護老人保健施設事業会計</t>
  </si>
  <si>
    <t>その他会計（赤字）</t>
  </si>
  <si>
    <t>その他会計（黒字）</t>
  </si>
  <si>
    <t>R01</t>
    <phoneticPr fontId="5"/>
  </si>
  <si>
    <t>R02</t>
    <phoneticPr fontId="5"/>
  </si>
  <si>
    <t>R03</t>
    <phoneticPr fontId="5"/>
  </si>
  <si>
    <t>R04</t>
    <phoneticPr fontId="5"/>
  </si>
  <si>
    <t>R05</t>
    <phoneticPr fontId="5"/>
  </si>
  <si>
    <t>-</t>
    <phoneticPr fontId="2"/>
  </si>
  <si>
    <t>牛島海運</t>
    <rPh sb="0" eb="2">
      <t>ウシマ</t>
    </rPh>
    <rPh sb="2" eb="4">
      <t>カイウン</t>
    </rPh>
    <phoneticPr fontId="2"/>
  </si>
  <si>
    <t>光市スポーツ振興会</t>
    <rPh sb="0" eb="2">
      <t>ヒカリシ</t>
    </rPh>
    <rPh sb="6" eb="8">
      <t>シンコウ</t>
    </rPh>
    <rPh sb="8" eb="9">
      <t>カイ</t>
    </rPh>
    <phoneticPr fontId="2"/>
  </si>
  <si>
    <t>光市文化振興財団</t>
    <rPh sb="0" eb="2">
      <t>ヒカリシ</t>
    </rPh>
    <rPh sb="2" eb="4">
      <t>ブンカ</t>
    </rPh>
    <rPh sb="4" eb="6">
      <t>シンコウ</t>
    </rPh>
    <rPh sb="6" eb="8">
      <t>ザイダン</t>
    </rPh>
    <phoneticPr fontId="2"/>
  </si>
  <si>
    <t>周南地区衛生施設組合一般会計</t>
  </si>
  <si>
    <t>光地区消防組合一般会計</t>
  </si>
  <si>
    <t>周南東部環境施設組合一般会計</t>
  </si>
  <si>
    <t>山口県市町総合事務組合一般会計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</si>
  <si>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</si>
  <si>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</si>
  <si>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</si>
  <si>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</si>
  <si>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</si>
  <si>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</si>
  <si>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光市未来創造基金</t>
    <rPh sb="0" eb="2">
      <t>ヒカリシ</t>
    </rPh>
    <rPh sb="2" eb="4">
      <t>ミライ</t>
    </rPh>
    <rPh sb="4" eb="6">
      <t>ソウゾウ</t>
    </rPh>
    <rPh sb="6" eb="8">
      <t>キキン</t>
    </rPh>
    <phoneticPr fontId="5"/>
  </si>
  <si>
    <t>光市公共施設等整備基金</t>
    <rPh sb="0" eb="2">
      <t>ヒカリシ</t>
    </rPh>
    <rPh sb="2" eb="4">
      <t>コウキョウ</t>
    </rPh>
    <rPh sb="4" eb="6">
      <t>シセツ</t>
    </rPh>
    <rPh sb="6" eb="7">
      <t>トウ</t>
    </rPh>
    <rPh sb="7" eb="9">
      <t>セイビ</t>
    </rPh>
    <rPh sb="9" eb="11">
      <t>キキン</t>
    </rPh>
    <phoneticPr fontId="2"/>
  </si>
  <si>
    <t>庁舎整備基金</t>
    <rPh sb="0" eb="2">
      <t>チョウシャ</t>
    </rPh>
    <rPh sb="2" eb="4">
      <t>セイビ</t>
    </rPh>
    <rPh sb="4" eb="6">
      <t>キキン</t>
    </rPh>
    <phoneticPr fontId="2"/>
  </si>
  <si>
    <t>光市漁業振興基金</t>
    <rPh sb="0" eb="2">
      <t>ヒカリシ</t>
    </rPh>
    <rPh sb="2" eb="4">
      <t>ギョギョウ</t>
    </rPh>
    <rPh sb="4" eb="6">
      <t>シンコウ</t>
    </rPh>
    <rPh sb="6" eb="8">
      <t>キキン</t>
    </rPh>
    <phoneticPr fontId="2"/>
  </si>
  <si>
    <t>光市スポーツ振興基金</t>
    <rPh sb="0" eb="2">
      <t>ヒカリシ</t>
    </rPh>
    <rPh sb="6" eb="8">
      <t>シンコウ</t>
    </rPh>
    <rPh sb="8" eb="10">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</si>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</sst>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628C-4950-AC2A-2BE06F475E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35642</c:v>
                </c:pt>
                <c:pt idx="1">
                  <c:v>30042</c:v>
                </c:pt>
                <c:pt idx="2">
                  <c:v>26182</c:v>
                </c:pt>
                <c:pt idx="3">
                  <c:v>38276</c:v>
                </c:pt>
                <c:pt idx="4">
                  <c:v>45193</c:v>
                </c:pt>
              </c:numCache>
            </c:numRef>
          </c:val>
          <c:smooth val="0"/>
          <c:extLst>
            <c:ext xmlns:c16="http://schemas.microsoft.com/office/drawing/2014/chart" uri="{C3380CC4-5D6E-409C-BE32-E72D297353CC}">
              <c16:uniqueId val="{00000001-628C-4950-AC2A-2BE06F475E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6.24</c:v>
                </c:pt>
                <c:pt idx="1">
                  <c:v>5.91</c:v>
                </c:pt>
                <c:pt idx="2">
                  <c:v>6.91</c:v>
                </c:pt>
                <c:pt idx="3">
                  <c:v>7.83</c:v>
                </c:pt>
                <c:pt idx="4">
                  <c:v>5.77</c:v>
                </c:pt>
              </c:numCache>
            </c:numRef>
          </c:val>
          <c:extLst>
            <c:ext xmlns:c16="http://schemas.microsoft.com/office/drawing/2014/chart" uri="{C3380CC4-5D6E-409C-BE32-E72D297353CC}">
              <c16:uniqueId val="{00000000-3B37-4D96-AFDB-404A9D0204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16.899999999999999</c:v>
                </c:pt>
                <c:pt idx="1">
                  <c:v>18.170000000000002</c:v>
                </c:pt>
                <c:pt idx="2">
                  <c:v>21.08</c:v>
                </c:pt>
                <c:pt idx="3">
                  <c:v>22.54</c:v>
                </c:pt>
                <c:pt idx="4">
                  <c:v>21.95</c:v>
                </c:pt>
              </c:numCache>
            </c:numRef>
          </c:val>
          <c:extLst>
            <c:ext xmlns:c16="http://schemas.microsoft.com/office/drawing/2014/chart" uri="{C3380CC4-5D6E-409C-BE32-E72D297353CC}">
              <c16:uniqueId val="{00000001-3B37-4D96-AFDB-404A9D0204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c:v>
                </c:pt>
                <c:pt idx="1">
                  <c:v>1.55</c:v>
                </c:pt>
                <c:pt idx="2">
                  <c:v>5.15</c:v>
                </c:pt>
                <c:pt idx="3">
                  <c:v>1.55</c:v>
                </c:pt>
                <c:pt idx="4">
                  <c:v>-1.83</c:v>
                </c:pt>
              </c:numCache>
            </c:numRef>
          </c:val>
          <c:smooth val="0"/>
          <c:extLst>
            <c:ext xmlns:c16="http://schemas.microsoft.com/office/drawing/2014/chart" uri="{C3380CC4-5D6E-409C-BE32-E72D297353CC}">
              <c16:uniqueId val="{00000002-3B37-4D96-AFDB-404A9D0204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07-442D-A7BB-8C26CA9682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7-442D-A7BB-8C26CA968273}"/>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1.44</c:v>
                </c:pt>
                <c:pt idx="2">
                  <c:v>#N/A</c:v>
                </c:pt>
                <c:pt idx="3">
                  <c:v>0.93</c:v>
                </c:pt>
                <c:pt idx="4">
                  <c:v>#N/A</c:v>
                </c:pt>
                <c:pt idx="5">
                  <c:v>0.42</c:v>
                </c:pt>
                <c:pt idx="6">
                  <c:v>#N/A</c:v>
                </c:pt>
                <c:pt idx="7">
                  <c:v>0.54</c:v>
                </c:pt>
                <c:pt idx="8">
                  <c:v>#N/A</c:v>
                </c:pt>
                <c:pt idx="9">
                  <c:v>0</c:v>
                </c:pt>
              </c:numCache>
            </c:numRef>
          </c:val>
          <c:extLst>
            <c:ext xmlns:c16="http://schemas.microsoft.com/office/drawing/2014/chart" uri="{C3380CC4-5D6E-409C-BE32-E72D297353CC}">
              <c16:uniqueId val="{00000002-5107-442D-A7BB-8C26CA96827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5107-442D-A7BB-8C26CA96827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1.46</c:v>
                </c:pt>
                <c:pt idx="2">
                  <c:v>#N/A</c:v>
                </c:pt>
                <c:pt idx="3">
                  <c:v>2.1800000000000002</c:v>
                </c:pt>
                <c:pt idx="4">
                  <c:v>#N/A</c:v>
                </c:pt>
                <c:pt idx="5">
                  <c:v>1.5</c:v>
                </c:pt>
                <c:pt idx="6">
                  <c:v>#N/A</c:v>
                </c:pt>
                <c:pt idx="7">
                  <c:v>1.06</c:v>
                </c:pt>
                <c:pt idx="8">
                  <c:v>#N/A</c:v>
                </c:pt>
                <c:pt idx="9">
                  <c:v>1.1100000000000001</c:v>
                </c:pt>
              </c:numCache>
            </c:numRef>
          </c:val>
          <c:extLst>
            <c:ext xmlns:c16="http://schemas.microsoft.com/office/drawing/2014/chart" uri="{C3380CC4-5D6E-409C-BE32-E72D297353CC}">
              <c16:uniqueId val="{00000004-5107-442D-A7BB-8C26CA9682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1.32</c:v>
                </c:pt>
                <c:pt idx="4">
                  <c:v>#N/A</c:v>
                </c:pt>
                <c:pt idx="5">
                  <c:v>1.75</c:v>
                </c:pt>
                <c:pt idx="6">
                  <c:v>#N/A</c:v>
                </c:pt>
                <c:pt idx="7">
                  <c:v>2.15</c:v>
                </c:pt>
                <c:pt idx="8">
                  <c:v>#N/A</c:v>
                </c:pt>
                <c:pt idx="9">
                  <c:v>2.04</c:v>
                </c:pt>
              </c:numCache>
            </c:numRef>
          </c:val>
          <c:extLst>
            <c:ext xmlns:c16="http://schemas.microsoft.com/office/drawing/2014/chart" uri="{C3380CC4-5D6E-409C-BE32-E72D297353CC}">
              <c16:uniqueId val="{00000005-5107-442D-A7BB-8C26CA96827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1.49</c:v>
                </c:pt>
                <c:pt idx="4">
                  <c:v>#N/A</c:v>
                </c:pt>
                <c:pt idx="5">
                  <c:v>1.86</c:v>
                </c:pt>
                <c:pt idx="6">
                  <c:v>#N/A</c:v>
                </c:pt>
                <c:pt idx="7">
                  <c:v>2.5299999999999998</c:v>
                </c:pt>
                <c:pt idx="8">
                  <c:v>#N/A</c:v>
                </c:pt>
                <c:pt idx="9">
                  <c:v>3.25</c:v>
                </c:pt>
              </c:numCache>
            </c:numRef>
          </c:val>
          <c:extLst>
            <c:ext xmlns:c16="http://schemas.microsoft.com/office/drawing/2014/chart" uri="{C3380CC4-5D6E-409C-BE32-E72D297353CC}">
              <c16:uniqueId val="{00000006-5107-442D-A7BB-8C26CA9682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6.24</c:v>
                </c:pt>
                <c:pt idx="2">
                  <c:v>#N/A</c:v>
                </c:pt>
                <c:pt idx="3">
                  <c:v>5.91</c:v>
                </c:pt>
                <c:pt idx="4">
                  <c:v>#N/A</c:v>
                </c:pt>
                <c:pt idx="5">
                  <c:v>6.9</c:v>
                </c:pt>
                <c:pt idx="6">
                  <c:v>#N/A</c:v>
                </c:pt>
                <c:pt idx="7">
                  <c:v>7.82</c:v>
                </c:pt>
                <c:pt idx="8">
                  <c:v>#N/A</c:v>
                </c:pt>
                <c:pt idx="9">
                  <c:v>5.76</c:v>
                </c:pt>
              </c:numCache>
            </c:numRef>
          </c:val>
          <c:extLst>
            <c:ext xmlns:c16="http://schemas.microsoft.com/office/drawing/2014/chart" uri="{C3380CC4-5D6E-409C-BE32-E72D297353CC}">
              <c16:uniqueId val="{00000007-5107-442D-A7BB-8C26CA9682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10.89</c:v>
                </c:pt>
                <c:pt idx="2">
                  <c:v>#N/A</c:v>
                </c:pt>
                <c:pt idx="3">
                  <c:v>11.82</c:v>
                </c:pt>
                <c:pt idx="4">
                  <c:v>#N/A</c:v>
                </c:pt>
                <c:pt idx="5">
                  <c:v>12.41</c:v>
                </c:pt>
                <c:pt idx="6">
                  <c:v>#N/A</c:v>
                </c:pt>
                <c:pt idx="7">
                  <c:v>13.12</c:v>
                </c:pt>
                <c:pt idx="8">
                  <c:v>#N/A</c:v>
                </c:pt>
                <c:pt idx="9">
                  <c:v>12.49</c:v>
                </c:pt>
              </c:numCache>
            </c:numRef>
          </c:val>
          <c:extLst>
            <c:ext xmlns:c16="http://schemas.microsoft.com/office/drawing/2014/chart" uri="{C3380CC4-5D6E-409C-BE32-E72D297353CC}">
              <c16:uniqueId val="{00000008-5107-442D-A7BB-8C26CA96827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29.86</c:v>
                </c:pt>
                <c:pt idx="2">
                  <c:v>#N/A</c:v>
                </c:pt>
                <c:pt idx="3">
                  <c:v>29.87</c:v>
                </c:pt>
                <c:pt idx="4">
                  <c:v>#N/A</c:v>
                </c:pt>
                <c:pt idx="5">
                  <c:v>33.42</c:v>
                </c:pt>
                <c:pt idx="6">
                  <c:v>#N/A</c:v>
                </c:pt>
                <c:pt idx="7">
                  <c:v>35.770000000000003</c:v>
                </c:pt>
                <c:pt idx="8">
                  <c:v>#N/A</c:v>
                </c:pt>
                <c:pt idx="9">
                  <c:v>31</c:v>
                </c:pt>
              </c:numCache>
            </c:numRef>
          </c:val>
          <c:extLst>
            <c:ext xmlns:c16="http://schemas.microsoft.com/office/drawing/2014/chart" uri="{C3380CC4-5D6E-409C-BE32-E72D297353CC}">
              <c16:uniqueId val="{00000009-5107-442D-A7BB-8C26CA9682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2553</c:v>
                </c:pt>
                <c:pt idx="5">
                  <c:v>2448</c:v>
                </c:pt>
                <c:pt idx="8">
                  <c:v>2519</c:v>
                </c:pt>
                <c:pt idx="11">
                  <c:v>2506</c:v>
                </c:pt>
                <c:pt idx="14">
                  <c:v>2618</c:v>
                </c:pt>
              </c:numCache>
            </c:numRef>
          </c:val>
          <c:extLst>
            <c:ext xmlns:c16="http://schemas.microsoft.com/office/drawing/2014/chart" uri="{C3380CC4-5D6E-409C-BE32-E72D297353CC}">
              <c16:uniqueId val="{00000000-9E22-4502-BB20-68FDB7568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22-4502-BB20-68FDB7568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2</c:v>
                </c:pt>
                <c:pt idx="6">
                  <c:v>1</c:v>
                </c:pt>
                <c:pt idx="9">
                  <c:v>1</c:v>
                </c:pt>
                <c:pt idx="12">
                  <c:v>0</c:v>
                </c:pt>
              </c:numCache>
            </c:numRef>
          </c:val>
          <c:extLst>
            <c:ext xmlns:c16="http://schemas.microsoft.com/office/drawing/2014/chart" uri="{C3380CC4-5D6E-409C-BE32-E72D297353CC}">
              <c16:uniqueId val="{00000002-9E22-4502-BB20-68FDB7568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221</c:v>
                </c:pt>
                <c:pt idx="3">
                  <c:v>230</c:v>
                </c:pt>
                <c:pt idx="6">
                  <c:v>220</c:v>
                </c:pt>
                <c:pt idx="9">
                  <c:v>200</c:v>
                </c:pt>
                <c:pt idx="12">
                  <c:v>134</c:v>
                </c:pt>
              </c:numCache>
            </c:numRef>
          </c:val>
          <c:extLst>
            <c:ext xmlns:c16="http://schemas.microsoft.com/office/drawing/2014/chart" uri="{C3380CC4-5D6E-409C-BE32-E72D297353CC}">
              <c16:uniqueId val="{00000003-9E22-4502-BB20-68FDB7568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673</c:v>
                </c:pt>
                <c:pt idx="6">
                  <c:v>635</c:v>
                </c:pt>
                <c:pt idx="9">
                  <c:v>570</c:v>
                </c:pt>
                <c:pt idx="12">
                  <c:v>714</c:v>
                </c:pt>
              </c:numCache>
            </c:numRef>
          </c:val>
          <c:extLst>
            <c:ext xmlns:c16="http://schemas.microsoft.com/office/drawing/2014/chart" uri="{C3380CC4-5D6E-409C-BE32-E72D297353CC}">
              <c16:uniqueId val="{00000004-9E22-4502-BB20-68FDB7568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2-4502-BB20-68FDB7568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22-4502-BB20-68FDB7568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2127</c:v>
                </c:pt>
                <c:pt idx="3">
                  <c:v>2217</c:v>
                </c:pt>
                <c:pt idx="6">
                  <c:v>2355</c:v>
                </c:pt>
                <c:pt idx="9">
                  <c:v>2402</c:v>
                </c:pt>
                <c:pt idx="12">
                  <c:v>2452</c:v>
                </c:pt>
              </c:numCache>
            </c:numRef>
          </c:val>
          <c:extLst>
            <c:ext xmlns:c16="http://schemas.microsoft.com/office/drawing/2014/chart" uri="{C3380CC4-5D6E-409C-BE32-E72D297353CC}">
              <c16:uniqueId val="{00000007-9E22-4502-BB20-68FDB7568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621</c:v>
                </c:pt>
                <c:pt idx="2">
                  <c:v>#N/A</c:v>
                </c:pt>
                <c:pt idx="3">
                  <c:v>#N/A</c:v>
                </c:pt>
                <c:pt idx="4">
                  <c:v>674</c:v>
                </c:pt>
                <c:pt idx="5">
                  <c:v>#N/A</c:v>
                </c:pt>
                <c:pt idx="6">
                  <c:v>#N/A</c:v>
                </c:pt>
                <c:pt idx="7">
                  <c:v>692</c:v>
                </c:pt>
                <c:pt idx="8">
                  <c:v>#N/A</c:v>
                </c:pt>
                <c:pt idx="9">
                  <c:v>#N/A</c:v>
                </c:pt>
                <c:pt idx="10">
                  <c:v>667</c:v>
                </c:pt>
                <c:pt idx="11">
                  <c:v>#N/A</c:v>
                </c:pt>
                <c:pt idx="12">
                  <c:v>#N/A</c:v>
                </c:pt>
                <c:pt idx="13">
                  <c:v>682</c:v>
                </c:pt>
                <c:pt idx="14">
                  <c:v>#N/A</c:v>
                </c:pt>
              </c:numCache>
            </c:numRef>
          </c:val>
          <c:smooth val="0"/>
          <c:extLst>
            <c:ext xmlns:c16="http://schemas.microsoft.com/office/drawing/2014/chart" uri="{C3380CC4-5D6E-409C-BE32-E72D297353CC}">
              <c16:uniqueId val="{00000008-9E22-4502-BB20-68FDB7568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24745</c:v>
                </c:pt>
                <c:pt idx="5">
                  <c:v>24135</c:v>
                </c:pt>
                <c:pt idx="8">
                  <c:v>23201</c:v>
                </c:pt>
                <c:pt idx="11">
                  <c:v>21984</c:v>
                </c:pt>
                <c:pt idx="14">
                  <c:v>21465</c:v>
                </c:pt>
              </c:numCache>
            </c:numRef>
          </c:val>
          <c:extLst>
            <c:ext xmlns:c16="http://schemas.microsoft.com/office/drawing/2014/chart" uri="{C3380CC4-5D6E-409C-BE32-E72D297353CC}">
              <c16:uniqueId val="{00000000-0405-41D6-A3FD-49C5084312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3553</c:v>
                </c:pt>
                <c:pt idx="5">
                  <c:v>3628</c:v>
                </c:pt>
                <c:pt idx="8">
                  <c:v>3458</c:v>
                </c:pt>
                <c:pt idx="11">
                  <c:v>3038</c:v>
                </c:pt>
                <c:pt idx="14">
                  <c:v>3154</c:v>
                </c:pt>
              </c:numCache>
            </c:numRef>
          </c:val>
          <c:extLst>
            <c:ext xmlns:c16="http://schemas.microsoft.com/office/drawing/2014/chart" uri="{C3380CC4-5D6E-409C-BE32-E72D297353CC}">
              <c16:uniqueId val="{00000001-0405-41D6-A3FD-49C5084312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4703</c:v>
                </c:pt>
                <c:pt idx="5">
                  <c:v>4896</c:v>
                </c:pt>
                <c:pt idx="8">
                  <c:v>6189</c:v>
                </c:pt>
                <c:pt idx="11">
                  <c:v>7690</c:v>
                </c:pt>
                <c:pt idx="14">
                  <c:v>8045</c:v>
                </c:pt>
              </c:numCache>
            </c:numRef>
          </c:val>
          <c:extLst>
            <c:ext xmlns:c16="http://schemas.microsoft.com/office/drawing/2014/chart" uri="{C3380CC4-5D6E-409C-BE32-E72D297353CC}">
              <c16:uniqueId val="{00000002-0405-41D6-A3FD-49C5084312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5-41D6-A3FD-49C5084312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5-41D6-A3FD-49C5084312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10</c:v>
                </c:pt>
                <c:pt idx="6">
                  <c:v>20</c:v>
                </c:pt>
                <c:pt idx="9">
                  <c:v>25</c:v>
                </c:pt>
                <c:pt idx="12">
                  <c:v>28</c:v>
                </c:pt>
              </c:numCache>
            </c:numRef>
          </c:val>
          <c:extLst>
            <c:ext xmlns:c16="http://schemas.microsoft.com/office/drawing/2014/chart" uri="{C3380CC4-5D6E-409C-BE32-E72D297353CC}">
              <c16:uniqueId val="{00000005-0405-41D6-A3FD-49C5084312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2485</c:v>
                </c:pt>
                <c:pt idx="3">
                  <c:v>2445</c:v>
                </c:pt>
                <c:pt idx="6">
                  <c:v>2408</c:v>
                </c:pt>
                <c:pt idx="9">
                  <c:v>2431</c:v>
                </c:pt>
                <c:pt idx="12">
                  <c:v>2579</c:v>
                </c:pt>
              </c:numCache>
            </c:numRef>
          </c:val>
          <c:extLst>
            <c:ext xmlns:c16="http://schemas.microsoft.com/office/drawing/2014/chart" uri="{C3380CC4-5D6E-409C-BE32-E72D297353CC}">
              <c16:uniqueId val="{00000006-0405-41D6-A3FD-49C5084312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1365</c:v>
                </c:pt>
                <c:pt idx="3">
                  <c:v>1184</c:v>
                </c:pt>
                <c:pt idx="6">
                  <c:v>985</c:v>
                </c:pt>
                <c:pt idx="9">
                  <c:v>800</c:v>
                </c:pt>
                <c:pt idx="12">
                  <c:v>737</c:v>
                </c:pt>
              </c:numCache>
            </c:numRef>
          </c:val>
          <c:extLst>
            <c:ext xmlns:c16="http://schemas.microsoft.com/office/drawing/2014/chart" uri="{C3380CC4-5D6E-409C-BE32-E72D297353CC}">
              <c16:uniqueId val="{00000007-0405-41D6-A3FD-49C5084312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10294</c:v>
                </c:pt>
                <c:pt idx="3">
                  <c:v>9090</c:v>
                </c:pt>
                <c:pt idx="6">
                  <c:v>8000</c:v>
                </c:pt>
                <c:pt idx="9">
                  <c:v>7304</c:v>
                </c:pt>
                <c:pt idx="12">
                  <c:v>7507</c:v>
                </c:pt>
              </c:numCache>
            </c:numRef>
          </c:val>
          <c:extLst>
            <c:ext xmlns:c16="http://schemas.microsoft.com/office/drawing/2014/chart" uri="{C3380CC4-5D6E-409C-BE32-E72D297353CC}">
              <c16:uniqueId val="{00000008-0405-41D6-A3FD-49C5084312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9-0405-41D6-A3FD-49C5084312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24196</c:v>
                </c:pt>
                <c:pt idx="3">
                  <c:v>23764</c:v>
                </c:pt>
                <c:pt idx="6">
                  <c:v>22906</c:v>
                </c:pt>
                <c:pt idx="9">
                  <c:v>21628</c:v>
                </c:pt>
                <c:pt idx="12">
                  <c:v>21130</c:v>
                </c:pt>
              </c:numCache>
            </c:numRef>
          </c:val>
          <c:extLst>
            <c:ext xmlns:c16="http://schemas.microsoft.com/office/drawing/2014/chart" uri="{C3380CC4-5D6E-409C-BE32-E72D297353CC}">
              <c16:uniqueId val="{0000000A-0405-41D6-A3FD-49C5084312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5359</c:v>
                </c:pt>
                <c:pt idx="2">
                  <c:v>#N/A</c:v>
                </c:pt>
                <c:pt idx="3">
                  <c:v>#N/A</c:v>
                </c:pt>
                <c:pt idx="4">
                  <c:v>3837</c:v>
                </c:pt>
                <c:pt idx="5">
                  <c:v>#N/A</c:v>
                </c:pt>
                <c:pt idx="6">
                  <c:v>#N/A</c:v>
                </c:pt>
                <c:pt idx="7">
                  <c:v>1471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05-41D6-A3FD-49C5084312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2878</c:v>
                </c:pt>
                <c:pt idx="1">
                  <c:v>2989</c:v>
                </c:pt>
                <c:pt idx="2">
                  <c:v>2992</c:v>
                </c:pt>
              </c:numCache>
            </c:numRef>
          </c:val>
          <c:extLst>
            <c:ext xmlns:c16="http://schemas.microsoft.com/office/drawing/2014/chart" uri="{C3380CC4-5D6E-409C-BE32-E72D297353CC}">
              <c16:uniqueId val="{00000000-AB8C-4EDA-9578-63F27F7C88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527</c:v>
                </c:pt>
                <c:pt idx="1">
                  <c:v>1057</c:v>
                </c:pt>
                <c:pt idx="2">
                  <c:v>1203</c:v>
                </c:pt>
              </c:numCache>
            </c:numRef>
          </c:val>
          <c:extLst>
            <c:ext xmlns:c16="http://schemas.microsoft.com/office/drawing/2014/chart" uri="{C3380CC4-5D6E-409C-BE32-E72D297353CC}">
              <c16:uniqueId val="{00000001-AB8C-4EDA-9578-63F27F7C88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2515</c:v>
                </c:pt>
                <c:pt idx="1">
                  <c:v>2690</c:v>
                </c:pt>
                <c:pt idx="2">
                  <c:v>3774</c:v>
                </c:pt>
              </c:numCache>
            </c:numRef>
          </c:val>
          <c:extLst>
            <c:ext xmlns:c16="http://schemas.microsoft.com/office/drawing/2014/chart" uri="{C3380CC4-5D6E-409C-BE32-E72D297353CC}">
              <c16:uniqueId val="{00000002-AB8C-4EDA-9578-63F27F7C88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法人市民税法人税割の増などにより基準財政収入額が増加したものの、臨財債振替相当額の減などにより基準財政需要額も増加したため、財政力指数は前年度と比べて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となった。全国平均及び山口県平均、類似団体平均のいずれよりも高い水準にあるため、今後も、安定した財政運営のため、引き続き税収の確保に努める。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経常経費充当一般財源は、補助費等や繰出金の増により、前年度と比べて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％増加する一方、経常一般財源歳入額は地方交付税の減などにより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％減少したため、経常収支比率は前年度と比べて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全国平均及び山口県平均、類似団体平均を上回っていることから、今後も公債費や物件費などの抑制に努め、引き続き財政構造の硬直化の改善を図る。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109220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282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28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58420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コロナ克福商品券発行事業の終了に伴う物件費の減などにより、前年度比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円の減少となり、全国平均及び山口県平均、類似団体平均のいずれも下回っている。引き続き、内部事務経費等の縮減に努める。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145566</xdr:rowOff>
    </xdr:from>
    <xdr:to>
      <xdr:col>23</xdr:col>
      <xdr:colOff>133350</xdr:colOff>
      <xdr:row>83</xdr:row>
      <xdr:rowOff>24288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04466"/>
          <a:ext cx="8382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107108</xdr:rowOff>
    </xdr:from>
    <xdr:to>
      <xdr:col>19</xdr:col>
      <xdr:colOff>133350</xdr:colOff>
      <xdr:row>83</xdr:row>
      <xdr:rowOff>24288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6008"/>
          <a:ext cx="889000" cy="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65611</xdr:rowOff>
    </xdr:from>
    <xdr:to>
      <xdr:col>15</xdr:col>
      <xdr:colOff>82550</xdr:colOff>
      <xdr:row>82</xdr:row>
      <xdr:rowOff>107108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4511"/>
          <a:ext cx="8890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21278</xdr:rowOff>
    </xdr:from>
    <xdr:to>
      <xdr:col>11</xdr:col>
      <xdr:colOff>31750</xdr:colOff>
      <xdr:row>82</xdr:row>
      <xdr:rowOff>65611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0178"/>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94766</xdr:rowOff>
    </xdr:from>
    <xdr:to>
      <xdr:col>23</xdr:col>
      <xdr:colOff>184150</xdr:colOff>
      <xdr:row>83</xdr:row>
      <xdr:rowOff>24916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111293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144938</xdr:rowOff>
    </xdr:from>
    <xdr:to>
      <xdr:col>19</xdr:col>
      <xdr:colOff>184150</xdr:colOff>
      <xdr:row>83</xdr:row>
      <xdr:rowOff>75088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85265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7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56308</xdr:rowOff>
    </xdr:from>
    <xdr:to>
      <xdr:col>15</xdr:col>
      <xdr:colOff>133350</xdr:colOff>
      <xdr:row>82</xdr:row>
      <xdr:rowOff>157908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14811</xdr:rowOff>
    </xdr:from>
    <xdr:to>
      <xdr:col>11</xdr:col>
      <xdr:colOff>82550</xdr:colOff>
      <xdr:row>82</xdr:row>
      <xdr:rowOff>116411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126588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141928</xdr:rowOff>
    </xdr:from>
    <xdr:to>
      <xdr:col>7</xdr:col>
      <xdr:colOff>31750</xdr:colOff>
      <xdr:row>82</xdr:row>
      <xdr:rowOff>72078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82255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前年度と同水準となり、引き続き類似団体平均を上回っている。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今後も、国や県、県内市町村等の動向を注視しながら、給与制度の運用や、給与水準の適正化に努める。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76994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92075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56356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65325"/>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71438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169721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人増加となったものの、全国平均及び山口県平均、類似団体平均を下回っている。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今後も効率的な職員配置により、引き続き職員数の適正管理に努める。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110430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108131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82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92045</xdr:rowOff>
    </xdr:from>
    <xdr:to>
      <xdr:col>72</xdr:col>
      <xdr:colOff>203200</xdr:colOff>
      <xdr:row>60</xdr:row>
      <xdr:rowOff>101237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90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92045</xdr:rowOff>
    </xdr:from>
    <xdr:to>
      <xdr:col>68</xdr:col>
      <xdr:colOff>152400</xdr:colOff>
      <xdr:row>60</xdr:row>
      <xdr:rowOff>96641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904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59630</xdr:rowOff>
    </xdr:from>
    <xdr:to>
      <xdr:col>81</xdr:col>
      <xdr:colOff>95250</xdr:colOff>
      <xdr:row>60</xdr:row>
      <xdr:rowOff>161230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76157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41245</xdr:rowOff>
    </xdr:from>
    <xdr:to>
      <xdr:col>68</xdr:col>
      <xdr:colOff>203200</xdr:colOff>
      <xdr:row>60</xdr:row>
      <xdr:rowOff>142845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年度実質公債費比率の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となり、山口県平均及び類似団体平均を下回ったものの、全国平均を上回っている。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単年度は、地方債元利償還金や準元利償還金が増加したものの、法人税割額や地方消費税交付金が増加したことなどにより、前年度と比べて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今後も、地方債の発行抑制等により、引き続き数値の改善に努める。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126093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69548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41</xdr:row>
      <xdr:rowOff>24493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275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地方債の現在高の減少などによる将来負担額の減や充当可能基金が増加したことなどにより、比率なし（マイナス）となった。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今後も、地方債の新規発行を伴う普通建設事業の厳選による借入額の抑制や交付税算入の高い市債の活用、基金残高の確保に努め、数値の維持を図る。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112090</xdr:rowOff>
    </xdr:from>
    <xdr:to>
      <xdr:col>72</xdr:col>
      <xdr:colOff>203200</xdr:colOff>
      <xdr:row>15</xdr:row>
      <xdr:rowOff>48743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12390"/>
          <a:ext cx="8890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48743</xdr:rowOff>
    </xdr:from>
    <xdr:to>
      <xdr:col>68</xdr:col>
      <xdr:colOff>152400</xdr:colOff>
      <xdr:row>15</xdr:row>
      <xdr:rowOff>123063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20493"/>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61290</xdr:rowOff>
    </xdr:from>
    <xdr:to>
      <xdr:col>73</xdr:col>
      <xdr:colOff>44450</xdr:colOff>
      <xdr:row>14</xdr:row>
      <xdr:rowOff>162890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169393</xdr:rowOff>
    </xdr:from>
    <xdr:to>
      <xdr:col>68</xdr:col>
      <xdr:colOff>203200</xdr:colOff>
      <xdr:row>15</xdr:row>
      <xdr:rowOff>99543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109720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72263</xdr:rowOff>
    </xdr:from>
    <xdr:to>
      <xdr:col>64</xdr:col>
      <xdr:colOff>152400</xdr:colOff>
      <xdr:row>16</xdr:row>
      <xdr:rowOff>2413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158640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退職金の減少により、経常収支比率は前年度と比べて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今後も、職員数の適正管理、時間外勤務手当の削減に取組む。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61686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69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電算システム管理事業や学校給食センター管理運営事業などの物件費の増加により経常収支比率は前年度と比べて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今後も、事務事業や施設管理経費等の見直しを図り、内部事務経費等の縮減に努める。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4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生活保護扶助事業や老人施設福祉事業が減少したものの、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乳幼児医療費助成事業や特定教育・保育施設運営事業の増加により経常収支比率は前年度と比べて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今後も引き続き、扶助費の適正な執行に努める。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91622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後期高齢者医療事業繰出金の増加により、前年度と比べて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今後も特別会計においても経費削減に取り組むとともに、使用料等の適正化を図り、引き続き普通会計負担額の縮減に努める。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8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73660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58</xdr:row>
      <xdr:rowOff>27940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748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下水道事業会計繰出金などの補助費等に係る経常経費充当一般財源の増加により、前年度と比べて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今後も、公営企業会計等への繰出金等の精査を進める。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735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168148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05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168148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140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月豪雨災害）や臨時財政対策債の償還開始に伴う元利償還金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今後も引き続き、地方債の新規発行を伴う普通建設事業の厳選により、地方債発行額の抑制に努める。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133858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133858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公債費以外にかかる経常収支比率は経常一般財源収入額の減少により、前年度と比べて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0574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057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8575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104775</xdr:rowOff>
    </xdr:from>
    <xdr:to>
      <xdr:col>82</xdr:col>
      <xdr:colOff>158750</xdr:colOff>
      <xdr:row>77</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76852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157739</xdr:rowOff>
    </xdr:from>
    <xdr:to>
      <xdr:col>29</xdr:col>
      <xdr:colOff>127000</xdr:colOff>
      <xdr:row>17</xdr:row>
      <xdr:rowOff>169962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0014"/>
          <a:ext cx="647700" cy="1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169962</xdr:rowOff>
    </xdr:from>
    <xdr:to>
      <xdr:col>26</xdr:col>
      <xdr:colOff>50800</xdr:colOff>
      <xdr:row>18</xdr:row>
      <xdr:rowOff>14453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2237"/>
          <a:ext cx="698500" cy="1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14453</xdr:rowOff>
    </xdr:from>
    <xdr:to>
      <xdr:col>22</xdr:col>
      <xdr:colOff>114300</xdr:colOff>
      <xdr:row>18</xdr:row>
      <xdr:rowOff>33137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8178"/>
          <a:ext cx="698500" cy="1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33137</xdr:rowOff>
    </xdr:from>
    <xdr:to>
      <xdr:col>18</xdr:col>
      <xdr:colOff>177800</xdr:colOff>
      <xdr:row>18</xdr:row>
      <xdr:rowOff>37541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6862"/>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106939</xdr:rowOff>
    </xdr:from>
    <xdr:to>
      <xdr:col>29</xdr:col>
      <xdr:colOff>177800</xdr:colOff>
      <xdr:row>18</xdr:row>
      <xdr:rowOff>37089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79016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119162</xdr:rowOff>
    </xdr:from>
    <xdr:to>
      <xdr:col>26</xdr:col>
      <xdr:colOff>101600</xdr:colOff>
      <xdr:row>18</xdr:row>
      <xdr:rowOff>49312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34089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135103</xdr:rowOff>
    </xdr:from>
    <xdr:to>
      <xdr:col>22</xdr:col>
      <xdr:colOff>165100</xdr:colOff>
      <xdr:row>18</xdr:row>
      <xdr:rowOff>65253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50030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153787</xdr:rowOff>
    </xdr:from>
    <xdr:to>
      <xdr:col>19</xdr:col>
      <xdr:colOff>38100</xdr:colOff>
      <xdr:row>18</xdr:row>
      <xdr:rowOff>83937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68714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158191</xdr:rowOff>
    </xdr:from>
    <xdr:to>
      <xdr:col>15</xdr:col>
      <xdr:colOff>101600</xdr:colOff>
      <xdr:row>18</xdr:row>
      <xdr:rowOff>88341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30172</xdr:rowOff>
    </xdr:from>
    <xdr:to>
      <xdr:col>29</xdr:col>
      <xdr:colOff>127000</xdr:colOff>
      <xdr:row>37</xdr:row>
      <xdr:rowOff>46761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4872"/>
          <a:ext cx="6477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34417</xdr:rowOff>
    </xdr:from>
    <xdr:to>
      <xdr:col>26</xdr:col>
      <xdr:colOff>50800</xdr:colOff>
      <xdr:row>37</xdr:row>
      <xdr:rowOff>46761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5911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34417</xdr:rowOff>
    </xdr:from>
    <xdr:to>
      <xdr:col>22</xdr:col>
      <xdr:colOff>114300</xdr:colOff>
      <xdr:row>37</xdr:row>
      <xdr:rowOff>49341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9117"/>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49341</xdr:rowOff>
    </xdr:from>
    <xdr:to>
      <xdr:col>18</xdr:col>
      <xdr:colOff>177800</xdr:colOff>
      <xdr:row>37</xdr:row>
      <xdr:rowOff>87844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404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150822</xdr:rowOff>
    </xdr:from>
    <xdr:to>
      <xdr:col>29</xdr:col>
      <xdr:colOff>177800</xdr:colOff>
      <xdr:row>37</xdr:row>
      <xdr:rowOff>80972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122899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167411</xdr:rowOff>
    </xdr:from>
    <xdr:to>
      <xdr:col>26</xdr:col>
      <xdr:colOff>101600</xdr:colOff>
      <xdr:row>37</xdr:row>
      <xdr:rowOff>97561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82338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155067</xdr:rowOff>
    </xdr:from>
    <xdr:to>
      <xdr:col>22</xdr:col>
      <xdr:colOff>165100</xdr:colOff>
      <xdr:row>37</xdr:row>
      <xdr:rowOff>85217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69994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169991</xdr:rowOff>
    </xdr:from>
    <xdr:to>
      <xdr:col>19</xdr:col>
      <xdr:colOff>38100</xdr:colOff>
      <xdr:row>37</xdr:row>
      <xdr:rowOff>100141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84918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37044</xdr:rowOff>
    </xdr:from>
    <xdr:to>
      <xdr:col>15</xdr:col>
      <xdr:colOff>101600</xdr:colOff>
      <xdr:row>37</xdr:row>
      <xdr:rowOff>138644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6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84341</xdr:rowOff>
    </xdr:from>
    <xdr:to>
      <xdr:col>24</xdr:col>
      <xdr:colOff>63500</xdr:colOff>
      <xdr:row>36</xdr:row>
      <xdr:rowOff>103086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654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81331</xdr:rowOff>
    </xdr:from>
    <xdr:to>
      <xdr:col>19</xdr:col>
      <xdr:colOff>177800</xdr:colOff>
      <xdr:row>36</xdr:row>
      <xdr:rowOff>84341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353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81331</xdr:rowOff>
    </xdr:from>
    <xdr:to>
      <xdr:col>15</xdr:col>
      <xdr:colOff>50800</xdr:colOff>
      <xdr:row>36</xdr:row>
      <xdr:rowOff>90627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3531"/>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90627</xdr:rowOff>
    </xdr:from>
    <xdr:to>
      <xdr:col>10</xdr:col>
      <xdr:colOff>114300</xdr:colOff>
      <xdr:row>36</xdr:row>
      <xdr:rowOff>142570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2827"/>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52286</xdr:rowOff>
    </xdr:from>
    <xdr:to>
      <xdr:col>24</xdr:col>
      <xdr:colOff>114300</xdr:colOff>
      <xdr:row>36</xdr:row>
      <xdr:rowOff>153886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33541</xdr:rowOff>
    </xdr:from>
    <xdr:to>
      <xdr:col>20</xdr:col>
      <xdr:colOff>38100</xdr:colOff>
      <xdr:row>36</xdr:row>
      <xdr:rowOff>135141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126268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30531</xdr:rowOff>
    </xdr:from>
    <xdr:to>
      <xdr:col>15</xdr:col>
      <xdr:colOff>101600</xdr:colOff>
      <xdr:row>36</xdr:row>
      <xdr:rowOff>132131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39827</xdr:rowOff>
    </xdr:from>
    <xdr:to>
      <xdr:col>10</xdr:col>
      <xdr:colOff>165100</xdr:colOff>
      <xdr:row>36</xdr:row>
      <xdr:rowOff>141427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132554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91770</xdr:rowOff>
    </xdr:from>
    <xdr:to>
      <xdr:col>6</xdr:col>
      <xdr:colOff>38100</xdr:colOff>
      <xdr:row>37</xdr:row>
      <xdr:rowOff>21920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93386</xdr:rowOff>
    </xdr:from>
    <xdr:to>
      <xdr:col>24</xdr:col>
      <xdr:colOff>63500</xdr:colOff>
      <xdr:row>58</xdr:row>
      <xdr:rowOff>14518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6036"/>
          <a:ext cx="8382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93386</xdr:rowOff>
    </xdr:from>
    <xdr:to>
      <xdr:col>19</xdr:col>
      <xdr:colOff>177800</xdr:colOff>
      <xdr:row>58</xdr:row>
      <xdr:rowOff>42901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6036"/>
          <a:ext cx="889000" cy="1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42901</xdr:rowOff>
    </xdr:from>
    <xdr:to>
      <xdr:col>15</xdr:col>
      <xdr:colOff>50800</xdr:colOff>
      <xdr:row>58</xdr:row>
      <xdr:rowOff>104304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7001"/>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104304</xdr:rowOff>
    </xdr:from>
    <xdr:to>
      <xdr:col>10</xdr:col>
      <xdr:colOff>114300</xdr:colOff>
      <xdr:row>58</xdr:row>
      <xdr:rowOff>114033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48404"/>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135168</xdr:rowOff>
    </xdr:from>
    <xdr:to>
      <xdr:col>24</xdr:col>
      <xdr:colOff>114300</xdr:colOff>
      <xdr:row>58</xdr:row>
      <xdr:rowOff>65318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50095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42586</xdr:rowOff>
    </xdr:from>
    <xdr:to>
      <xdr:col>20</xdr:col>
      <xdr:colOff>38100</xdr:colOff>
      <xdr:row>57</xdr:row>
      <xdr:rowOff>144186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135313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163551</xdr:rowOff>
    </xdr:from>
    <xdr:to>
      <xdr:col>15</xdr:col>
      <xdr:colOff>101600</xdr:colOff>
      <xdr:row>58</xdr:row>
      <xdr:rowOff>93701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53504</xdr:rowOff>
    </xdr:from>
    <xdr:to>
      <xdr:col>10</xdr:col>
      <xdr:colOff>165100</xdr:colOff>
      <xdr:row>58</xdr:row>
      <xdr:rowOff>155104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146231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63233</xdr:rowOff>
    </xdr:from>
    <xdr:to>
      <xdr:col>6</xdr:col>
      <xdr:colOff>38100</xdr:colOff>
      <xdr:row>58</xdr:row>
      <xdr:rowOff>164833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155960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42934</xdr:rowOff>
    </xdr:from>
    <xdr:to>
      <xdr:col>24</xdr:col>
      <xdr:colOff>63500</xdr:colOff>
      <xdr:row>78</xdr:row>
      <xdr:rowOff>51620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603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51620</xdr:rowOff>
    </xdr:from>
    <xdr:to>
      <xdr:col>19</xdr:col>
      <xdr:colOff>177800</xdr:colOff>
      <xdr:row>78</xdr:row>
      <xdr:rowOff>70137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472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64057</xdr:rowOff>
    </xdr:from>
    <xdr:to>
      <xdr:col>15</xdr:col>
      <xdr:colOff>50800</xdr:colOff>
      <xdr:row>78</xdr:row>
      <xdr:rowOff>70137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7157"/>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64057</xdr:rowOff>
    </xdr:from>
    <xdr:to>
      <xdr:col>10</xdr:col>
      <xdr:colOff>114300</xdr:colOff>
      <xdr:row>78</xdr:row>
      <xdr:rowOff>76561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7157"/>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163584</xdr:rowOff>
    </xdr:from>
    <xdr:to>
      <xdr:col>24</xdr:col>
      <xdr:colOff>114300</xdr:colOff>
      <xdr:row>78</xdr:row>
      <xdr:rowOff>93734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78511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xdr:rowOff>
    </xdr:from>
    <xdr:to>
      <xdr:col>20</xdr:col>
      <xdr:colOff>38100</xdr:colOff>
      <xdr:row>78</xdr:row>
      <xdr:rowOff>102420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93547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19337</xdr:rowOff>
    </xdr:from>
    <xdr:to>
      <xdr:col>15</xdr:col>
      <xdr:colOff>101600</xdr:colOff>
      <xdr:row>78</xdr:row>
      <xdr:rowOff>120937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112064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13257</xdr:rowOff>
    </xdr:from>
    <xdr:to>
      <xdr:col>10</xdr:col>
      <xdr:colOff>165100</xdr:colOff>
      <xdr:row>78</xdr:row>
      <xdr:rowOff>114857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105984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25761</xdr:rowOff>
    </xdr:from>
    <xdr:to>
      <xdr:col>6</xdr:col>
      <xdr:colOff>38100</xdr:colOff>
      <xdr:row>78</xdr:row>
      <xdr:rowOff>127361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118488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40323</xdr:rowOff>
    </xdr:from>
    <xdr:to>
      <xdr:col>24</xdr:col>
      <xdr:colOff>63500</xdr:colOff>
      <xdr:row>96</xdr:row>
      <xdr:rowOff>94780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9523"/>
          <a:ext cx="8382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145365</xdr:rowOff>
    </xdr:from>
    <xdr:to>
      <xdr:col>19</xdr:col>
      <xdr:colOff>177800</xdr:colOff>
      <xdr:row>96</xdr:row>
      <xdr:rowOff>94780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33115"/>
          <a:ext cx="8890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145365</xdr:rowOff>
    </xdr:from>
    <xdr:to>
      <xdr:col>15</xdr:col>
      <xdr:colOff>50800</xdr:colOff>
      <xdr:row>97</xdr:row>
      <xdr:rowOff>62891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33115"/>
          <a:ext cx="889000" cy="2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88215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3541"/>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160973</xdr:rowOff>
    </xdr:from>
    <xdr:to>
      <xdr:col>24</xdr:col>
      <xdr:colOff>114300</xdr:colOff>
      <xdr:row>96</xdr:row>
      <xdr:rowOff>91123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139400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43980</xdr:rowOff>
    </xdr:from>
    <xdr:to>
      <xdr:col>20</xdr:col>
      <xdr:colOff>38100</xdr:colOff>
      <xdr:row>96</xdr:row>
      <xdr:rowOff>145580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162107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94565</xdr:rowOff>
    </xdr:from>
    <xdr:to>
      <xdr:col>15</xdr:col>
      <xdr:colOff>101600</xdr:colOff>
      <xdr:row>96</xdr:row>
      <xdr:rowOff>24715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41242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130218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4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37415</xdr:rowOff>
    </xdr:from>
    <xdr:to>
      <xdr:col>6</xdr:col>
      <xdr:colOff>38100</xdr:colOff>
      <xdr:row>97</xdr:row>
      <xdr:rowOff>139015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130142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101088</xdr:rowOff>
    </xdr:from>
    <xdr:to>
      <xdr:col>55</xdr:col>
      <xdr:colOff>0</xdr:colOff>
      <xdr:row>36</xdr:row>
      <xdr:rowOff>143009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3288"/>
          <a:ext cx="8382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143009</xdr:rowOff>
    </xdr:from>
    <xdr:to>
      <xdr:col>50</xdr:col>
      <xdr:colOff>114300</xdr:colOff>
      <xdr:row>36</xdr:row>
      <xdr:rowOff>145698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5209"/>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32498</xdr:rowOff>
    </xdr:from>
    <xdr:to>
      <xdr:col>45</xdr:col>
      <xdr:colOff>177800</xdr:colOff>
      <xdr:row>36</xdr:row>
      <xdr:rowOff>145698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75998"/>
          <a:ext cx="889000" cy="1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32498</xdr:rowOff>
    </xdr:from>
    <xdr:to>
      <xdr:col>41</xdr:col>
      <xdr:colOff>50800</xdr:colOff>
      <xdr:row>37</xdr:row>
      <xdr:rowOff>166675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75998"/>
          <a:ext cx="889000" cy="13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50288</xdr:rowOff>
    </xdr:from>
    <xdr:to>
      <xdr:col>55</xdr:col>
      <xdr:colOff>50800</xdr:colOff>
      <xdr:row>36</xdr:row>
      <xdr:rowOff>151888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28715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92209</xdr:rowOff>
    </xdr:from>
    <xdr:to>
      <xdr:col>50</xdr:col>
      <xdr:colOff>165100</xdr:colOff>
      <xdr:row>37</xdr:row>
      <xdr:rowOff>22359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94898</xdr:rowOff>
    </xdr:from>
    <xdr:to>
      <xdr:col>46</xdr:col>
      <xdr:colOff>38100</xdr:colOff>
      <xdr:row>37</xdr:row>
      <xdr:rowOff>25048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153148</xdr:rowOff>
    </xdr:from>
    <xdr:to>
      <xdr:col>41</xdr:col>
      <xdr:colOff>101600</xdr:colOff>
      <xdr:row>30</xdr:row>
      <xdr:rowOff>83298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74425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1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115875</xdr:rowOff>
    </xdr:from>
    <xdr:to>
      <xdr:col>36</xdr:col>
      <xdr:colOff>165100</xdr:colOff>
      <xdr:row>38</xdr:row>
      <xdr:rowOff>46025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62552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146603</xdr:rowOff>
    </xdr:from>
    <xdr:to>
      <xdr:col>55</xdr:col>
      <xdr:colOff>0</xdr:colOff>
      <xdr:row>58</xdr:row>
      <xdr:rowOff>20331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19253"/>
          <a:ext cx="838200" cy="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20331</xdr:rowOff>
    </xdr:from>
    <xdr:to>
      <xdr:col>50</xdr:col>
      <xdr:colOff>114300</xdr:colOff>
      <xdr:row>58</xdr:row>
      <xdr:rowOff>99323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64431"/>
          <a:ext cx="889000" cy="7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74112</xdr:rowOff>
    </xdr:from>
    <xdr:to>
      <xdr:col>45</xdr:col>
      <xdr:colOff>177800</xdr:colOff>
      <xdr:row>58</xdr:row>
      <xdr:rowOff>99323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18212"/>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37536</xdr:rowOff>
    </xdr:from>
    <xdr:to>
      <xdr:col>41</xdr:col>
      <xdr:colOff>50800</xdr:colOff>
      <xdr:row>58</xdr:row>
      <xdr:rowOff>74112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1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95803</xdr:rowOff>
    </xdr:from>
    <xdr:to>
      <xdr:col>55</xdr:col>
      <xdr:colOff>50800</xdr:colOff>
      <xdr:row>58</xdr:row>
      <xdr:rowOff>25953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74230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140981</xdr:rowOff>
    </xdr:from>
    <xdr:to>
      <xdr:col>50</xdr:col>
      <xdr:colOff>165100</xdr:colOff>
      <xdr:row>58</xdr:row>
      <xdr:rowOff>71131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62258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48523</xdr:rowOff>
    </xdr:from>
    <xdr:to>
      <xdr:col>46</xdr:col>
      <xdr:colOff>38100</xdr:colOff>
      <xdr:row>58</xdr:row>
      <xdr:rowOff>150123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141250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23312</xdr:rowOff>
    </xdr:from>
    <xdr:to>
      <xdr:col>41</xdr:col>
      <xdr:colOff>101600</xdr:colOff>
      <xdr:row>58</xdr:row>
      <xdr:rowOff>124912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116039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158186</xdr:rowOff>
    </xdr:from>
    <xdr:to>
      <xdr:col>36</xdr:col>
      <xdr:colOff>165100</xdr:colOff>
      <xdr:row>58</xdr:row>
      <xdr:rowOff>88336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79463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118931</xdr:rowOff>
    </xdr:from>
    <xdr:to>
      <xdr:col>55</xdr:col>
      <xdr:colOff>0</xdr:colOff>
      <xdr:row>79</xdr:row>
      <xdr:rowOff>16103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92031"/>
          <a:ext cx="838200" cy="6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16103</xdr:rowOff>
    </xdr:from>
    <xdr:to>
      <xdr:col>50</xdr:col>
      <xdr:colOff>114300</xdr:colOff>
      <xdr:row>79</xdr:row>
      <xdr:rowOff>26271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0653"/>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26271</xdr:rowOff>
    </xdr:from>
    <xdr:to>
      <xdr:col>45</xdr:col>
      <xdr:colOff>177800</xdr:colOff>
      <xdr:row>79</xdr:row>
      <xdr:rowOff>68245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0821"/>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68245</xdr:rowOff>
    </xdr:from>
    <xdr:to>
      <xdr:col>41</xdr:col>
      <xdr:colOff>50800</xdr:colOff>
      <xdr:row>79</xdr:row>
      <xdr:rowOff>84358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12795"/>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68131</xdr:rowOff>
    </xdr:from>
    <xdr:to>
      <xdr:col>55</xdr:col>
      <xdr:colOff>50800</xdr:colOff>
      <xdr:row>78</xdr:row>
      <xdr:rowOff>169731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46558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136753</xdr:rowOff>
    </xdr:from>
    <xdr:to>
      <xdr:col>50</xdr:col>
      <xdr:colOff>165100</xdr:colOff>
      <xdr:row>79</xdr:row>
      <xdr:rowOff>66903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146921</xdr:rowOff>
    </xdr:from>
    <xdr:to>
      <xdr:col>46</xdr:col>
      <xdr:colOff>38100</xdr:colOff>
      <xdr:row>79</xdr:row>
      <xdr:rowOff>77071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68198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17445</xdr:rowOff>
    </xdr:from>
    <xdr:to>
      <xdr:col>41</xdr:col>
      <xdr:colOff>101600</xdr:colOff>
      <xdr:row>79</xdr:row>
      <xdr:rowOff>119045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110172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5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33558</xdr:rowOff>
    </xdr:from>
    <xdr:to>
      <xdr:col>36</xdr:col>
      <xdr:colOff>165100</xdr:colOff>
      <xdr:row>79</xdr:row>
      <xdr:rowOff>135158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126285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36740</xdr:rowOff>
    </xdr:from>
    <xdr:to>
      <xdr:col>55</xdr:col>
      <xdr:colOff>0</xdr:colOff>
      <xdr:row>98</xdr:row>
      <xdr:rowOff>16154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67390"/>
          <a:ext cx="838200" cy="1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2984</xdr:rowOff>
    </xdr:from>
    <xdr:to>
      <xdr:col>50</xdr:col>
      <xdr:colOff>114300</xdr:colOff>
      <xdr:row>98</xdr:row>
      <xdr:rowOff>16154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05084"/>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72771</xdr:rowOff>
    </xdr:from>
    <xdr:to>
      <xdr:col>45</xdr:col>
      <xdr:colOff>177800</xdr:colOff>
      <xdr:row>98</xdr:row>
      <xdr:rowOff>2984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03421"/>
          <a:ext cx="889000" cy="1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63373</xdr:rowOff>
    </xdr:from>
    <xdr:to>
      <xdr:col>41</xdr:col>
      <xdr:colOff>50800</xdr:colOff>
      <xdr:row>97</xdr:row>
      <xdr:rowOff>72771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9402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157390</xdr:rowOff>
    </xdr:from>
    <xdr:to>
      <xdr:col>55</xdr:col>
      <xdr:colOff>50800</xdr:colOff>
      <xdr:row>97</xdr:row>
      <xdr:rowOff>87540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135817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136804</xdr:rowOff>
    </xdr:from>
    <xdr:to>
      <xdr:col>50</xdr:col>
      <xdr:colOff>165100</xdr:colOff>
      <xdr:row>98</xdr:row>
      <xdr:rowOff>66954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123634</xdr:rowOff>
    </xdr:from>
    <xdr:to>
      <xdr:col>46</xdr:col>
      <xdr:colOff>38100</xdr:colOff>
      <xdr:row>98</xdr:row>
      <xdr:rowOff>53784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21971</xdr:rowOff>
    </xdr:from>
    <xdr:to>
      <xdr:col>41</xdr:col>
      <xdr:colOff>101600</xdr:colOff>
      <xdr:row>97</xdr:row>
      <xdr:rowOff>123571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12573</xdr:rowOff>
    </xdr:from>
    <xdr:to>
      <xdr:col>36</xdr:col>
      <xdr:colOff>165100</xdr:colOff>
      <xdr:row>97</xdr:row>
      <xdr:rowOff>114173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105300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45059</xdr:rowOff>
    </xdr:from>
    <xdr:to>
      <xdr:col>85</xdr:col>
      <xdr:colOff>127000</xdr:colOff>
      <xdr:row>38</xdr:row>
      <xdr:rowOff>110972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60159"/>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34049</xdr:rowOff>
    </xdr:from>
    <xdr:to>
      <xdr:col>81</xdr:col>
      <xdr:colOff>50800</xdr:colOff>
      <xdr:row>38</xdr:row>
      <xdr:rowOff>110972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49149"/>
          <a:ext cx="889000" cy="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xdr:rowOff>
    </xdr:from>
    <xdr:to>
      <xdr:col>76</xdr:col>
      <xdr:colOff>114300</xdr:colOff>
      <xdr:row>38</xdr:row>
      <xdr:rowOff>34049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1516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118935</xdr:rowOff>
    </xdr:from>
    <xdr:to>
      <xdr:col>71</xdr:col>
      <xdr:colOff>177800</xdr:colOff>
      <xdr:row>38</xdr:row>
      <xdr:rowOff>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5948235"/>
          <a:ext cx="889000" cy="5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130801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165709</xdr:rowOff>
    </xdr:from>
    <xdr:to>
      <xdr:col>85</xdr:col>
      <xdr:colOff>177800</xdr:colOff>
      <xdr:row>38</xdr:row>
      <xdr:rowOff>95859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60172</xdr:rowOff>
    </xdr:from>
    <xdr:to>
      <xdr:col>81</xdr:col>
      <xdr:colOff>101600</xdr:colOff>
      <xdr:row>38</xdr:row>
      <xdr:rowOff>161772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152899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154699</xdr:rowOff>
    </xdr:from>
    <xdr:to>
      <xdr:col>76</xdr:col>
      <xdr:colOff>165100</xdr:colOff>
      <xdr:row>38</xdr:row>
      <xdr:rowOff>84849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101376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27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120714</xdr:rowOff>
    </xdr:from>
    <xdr:to>
      <xdr:col>72</xdr:col>
      <xdr:colOff>38100</xdr:colOff>
      <xdr:row>38</xdr:row>
      <xdr:rowOff>50864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41991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5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68135</xdr:rowOff>
    </xdr:from>
    <xdr:to>
      <xdr:col>67</xdr:col>
      <xdr:colOff>101600</xdr:colOff>
      <xdr:row>34</xdr:row>
      <xdr:rowOff>169735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8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14812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6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99975</xdr:rowOff>
    </xdr:from>
    <xdr:to>
      <xdr:col>85</xdr:col>
      <xdr:colOff>127000</xdr:colOff>
      <xdr:row>75</xdr:row>
      <xdr:rowOff>122593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58725"/>
          <a:ext cx="8382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122593</xdr:rowOff>
    </xdr:from>
    <xdr:to>
      <xdr:col>81</xdr:col>
      <xdr:colOff>50800</xdr:colOff>
      <xdr:row>75</xdr:row>
      <xdr:rowOff>141415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8134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141415</xdr:rowOff>
    </xdr:from>
    <xdr:to>
      <xdr:col>76</xdr:col>
      <xdr:colOff>114300</xdr:colOff>
      <xdr:row>76</xdr:row>
      <xdr:rowOff>12928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00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12928</xdr:rowOff>
    </xdr:from>
    <xdr:to>
      <xdr:col>71</xdr:col>
      <xdr:colOff>177800</xdr:colOff>
      <xdr:row>76</xdr:row>
      <xdr:rowOff>41745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43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49175</xdr:rowOff>
    </xdr:from>
    <xdr:to>
      <xdr:col>85</xdr:col>
      <xdr:colOff>177800</xdr:colOff>
      <xdr:row>75</xdr:row>
      <xdr:rowOff>150775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27602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71793</xdr:rowOff>
    </xdr:from>
    <xdr:to>
      <xdr:col>81</xdr:col>
      <xdr:colOff>101600</xdr:colOff>
      <xdr:row>76</xdr:row>
      <xdr:rowOff>1944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164520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90615</xdr:rowOff>
    </xdr:from>
    <xdr:to>
      <xdr:col>76</xdr:col>
      <xdr:colOff>165100</xdr:colOff>
      <xdr:row>76</xdr:row>
      <xdr:rowOff>20765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11892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133579</xdr:rowOff>
    </xdr:from>
    <xdr:to>
      <xdr:col>72</xdr:col>
      <xdr:colOff>38100</xdr:colOff>
      <xdr:row>76</xdr:row>
      <xdr:rowOff>63729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54855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162395</xdr:rowOff>
    </xdr:from>
    <xdr:to>
      <xdr:col>67</xdr:col>
      <xdr:colOff>101600</xdr:colOff>
      <xdr:row>76</xdr:row>
      <xdr:rowOff>92545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109072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130364</xdr:rowOff>
    </xdr:from>
    <xdr:to>
      <xdr:col>85</xdr:col>
      <xdr:colOff>127000</xdr:colOff>
      <xdr:row>98</xdr:row>
      <xdr:rowOff>51350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61014"/>
          <a:ext cx="838200" cy="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4538</xdr:rowOff>
    </xdr:from>
    <xdr:to>
      <xdr:col>81</xdr:col>
      <xdr:colOff>50800</xdr:colOff>
      <xdr:row>98</xdr:row>
      <xdr:rowOff>51350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06638"/>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4538</xdr:rowOff>
    </xdr:from>
    <xdr:to>
      <xdr:col>76</xdr:col>
      <xdr:colOff>114300</xdr:colOff>
      <xdr:row>98</xdr:row>
      <xdr:rowOff>77832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06638"/>
          <a:ext cx="889000" cy="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77832</xdr:rowOff>
    </xdr:from>
    <xdr:to>
      <xdr:col>71</xdr:col>
      <xdr:colOff>177800</xdr:colOff>
      <xdr:row>98</xdr:row>
      <xdr:rowOff>87917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9932"/>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79564</xdr:rowOff>
    </xdr:from>
    <xdr:to>
      <xdr:col>85</xdr:col>
      <xdr:colOff>177800</xdr:colOff>
      <xdr:row>98</xdr:row>
      <xdr:rowOff>9714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102441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xdr:rowOff>
    </xdr:from>
    <xdr:to>
      <xdr:col>81</xdr:col>
      <xdr:colOff>101600</xdr:colOff>
      <xdr:row>98</xdr:row>
      <xdr:rowOff>102150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93277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125188</xdr:rowOff>
    </xdr:from>
    <xdr:to>
      <xdr:col>76</xdr:col>
      <xdr:colOff>165100</xdr:colOff>
      <xdr:row>98</xdr:row>
      <xdr:rowOff>55338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71865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3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27032</xdr:rowOff>
    </xdr:from>
    <xdr:to>
      <xdr:col>72</xdr:col>
      <xdr:colOff>38100</xdr:colOff>
      <xdr:row>98</xdr:row>
      <xdr:rowOff>128632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119759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37117</xdr:rowOff>
    </xdr:from>
    <xdr:to>
      <xdr:col>67</xdr:col>
      <xdr:colOff>101600</xdr:colOff>
      <xdr:row>98</xdr:row>
      <xdr:rowOff>138717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80721</xdr:rowOff>
    </xdr:from>
    <xdr:to>
      <xdr:col>116</xdr:col>
      <xdr:colOff>63500</xdr:colOff>
      <xdr:row>39</xdr:row>
      <xdr:rowOff>87644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67271"/>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87644</xdr:rowOff>
    </xdr:from>
    <xdr:to>
      <xdr:col>111</xdr:col>
      <xdr:colOff>177800</xdr:colOff>
      <xdr:row>39</xdr:row>
      <xdr:rowOff>87971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741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84575</xdr:rowOff>
    </xdr:from>
    <xdr:to>
      <xdr:col>107</xdr:col>
      <xdr:colOff>50800</xdr:colOff>
      <xdr:row>39</xdr:row>
      <xdr:rowOff>87971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7112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84575</xdr:rowOff>
    </xdr:from>
    <xdr:to>
      <xdr:col>102</xdr:col>
      <xdr:colOff>114300</xdr:colOff>
      <xdr:row>39</xdr:row>
      <xdr:rowOff>89343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7112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29921</xdr:rowOff>
    </xdr:from>
    <xdr:to>
      <xdr:col>116</xdr:col>
      <xdr:colOff>114300</xdr:colOff>
      <xdr:row>39</xdr:row>
      <xdr:rowOff>131521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116298</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36844</xdr:rowOff>
    </xdr:from>
    <xdr:to>
      <xdr:col>112</xdr:col>
      <xdr:colOff>38100</xdr:colOff>
      <xdr:row>39</xdr:row>
      <xdr:rowOff>138444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129571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816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37171</xdr:rowOff>
    </xdr:from>
    <xdr:to>
      <xdr:col>107</xdr:col>
      <xdr:colOff>101600</xdr:colOff>
      <xdr:row>39</xdr:row>
      <xdr:rowOff>138771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129898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81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33775</xdr:rowOff>
    </xdr:from>
    <xdr:to>
      <xdr:col>102</xdr:col>
      <xdr:colOff>165100</xdr:colOff>
      <xdr:row>39</xdr:row>
      <xdr:rowOff>135375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126502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38543</xdr:rowOff>
    </xdr:from>
    <xdr:to>
      <xdr:col>98</xdr:col>
      <xdr:colOff>38100</xdr:colOff>
      <xdr:row>39</xdr:row>
      <xdr:rowOff>140143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131270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8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2845</xdr:rowOff>
    </xdr:from>
    <xdr:to>
      <xdr:col>116</xdr:col>
      <xdr:colOff>63500</xdr:colOff>
      <xdr:row>58</xdr:row>
      <xdr:rowOff>61481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46945"/>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35230</xdr:rowOff>
    </xdr:from>
    <xdr:to>
      <xdr:col>111</xdr:col>
      <xdr:colOff>177800</xdr:colOff>
      <xdr:row>58</xdr:row>
      <xdr:rowOff>61481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79330"/>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35230</xdr:rowOff>
    </xdr:from>
    <xdr:to>
      <xdr:col>107</xdr:col>
      <xdr:colOff>50800</xdr:colOff>
      <xdr:row>58</xdr:row>
      <xdr:rowOff>82817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7933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82817</xdr:rowOff>
    </xdr:from>
    <xdr:to>
      <xdr:col>102</xdr:col>
      <xdr:colOff>114300</xdr:colOff>
      <xdr:row>58</xdr:row>
      <xdr:rowOff>89713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26917"/>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123495</xdr:rowOff>
    </xdr:from>
    <xdr:to>
      <xdr:col>116</xdr:col>
      <xdr:colOff>114300</xdr:colOff>
      <xdr:row>58</xdr:row>
      <xdr:rowOff>53645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146372</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10681</xdr:rowOff>
    </xdr:from>
    <xdr:to>
      <xdr:col>112</xdr:col>
      <xdr:colOff>38100</xdr:colOff>
      <xdr:row>58</xdr:row>
      <xdr:rowOff>112281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103408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155880</xdr:rowOff>
    </xdr:from>
    <xdr:to>
      <xdr:col>107</xdr:col>
      <xdr:colOff>101600</xdr:colOff>
      <xdr:row>58</xdr:row>
      <xdr:rowOff>86030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77157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32017</xdr:rowOff>
    </xdr:from>
    <xdr:to>
      <xdr:col>102</xdr:col>
      <xdr:colOff>165100</xdr:colOff>
      <xdr:row>58</xdr:row>
      <xdr:rowOff>133617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124744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38913</xdr:rowOff>
    </xdr:from>
    <xdr:to>
      <xdr:col>98</xdr:col>
      <xdr:colOff>38100</xdr:colOff>
      <xdr:row>58</xdr:row>
      <xdr:rowOff>140513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131640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120898</xdr:rowOff>
    </xdr:from>
    <xdr:to>
      <xdr:col>116</xdr:col>
      <xdr:colOff>63500</xdr:colOff>
      <xdr:row>76</xdr:row>
      <xdr:rowOff>151988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51098"/>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151988</xdr:rowOff>
    </xdr:from>
    <xdr:to>
      <xdr:col>111</xdr:col>
      <xdr:colOff>177800</xdr:colOff>
      <xdr:row>77</xdr:row>
      <xdr:rowOff>6311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82188"/>
          <a:ext cx="8890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6311</xdr:rowOff>
    </xdr:from>
    <xdr:to>
      <xdr:col>107</xdr:col>
      <xdr:colOff>50800</xdr:colOff>
      <xdr:row>77</xdr:row>
      <xdr:rowOff>20371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07961"/>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20447</xdr:rowOff>
    </xdr:from>
    <xdr:to>
      <xdr:col>102</xdr:col>
      <xdr:colOff>114300</xdr:colOff>
      <xdr:row>77</xdr:row>
      <xdr:rowOff>20371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50647"/>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70098</xdr:rowOff>
    </xdr:from>
    <xdr:to>
      <xdr:col>116</xdr:col>
      <xdr:colOff>114300</xdr:colOff>
      <xdr:row>77</xdr:row>
      <xdr:rowOff>248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48525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101188</xdr:rowOff>
    </xdr:from>
    <xdr:to>
      <xdr:col>112</xdr:col>
      <xdr:colOff>38100</xdr:colOff>
      <xdr:row>77</xdr:row>
      <xdr:rowOff>31338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22465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126961</xdr:rowOff>
    </xdr:from>
    <xdr:to>
      <xdr:col>107</xdr:col>
      <xdr:colOff>101600</xdr:colOff>
      <xdr:row>77</xdr:row>
      <xdr:rowOff>57111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48238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141021</xdr:rowOff>
    </xdr:from>
    <xdr:to>
      <xdr:col>102</xdr:col>
      <xdr:colOff>165100</xdr:colOff>
      <xdr:row>77</xdr:row>
      <xdr:rowOff>71171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62298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141097</xdr:rowOff>
    </xdr:from>
    <xdr:to>
      <xdr:col>98</xdr:col>
      <xdr:colOff>38100</xdr:colOff>
      <xdr:row>76</xdr:row>
      <xdr:rowOff>71247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87774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物件費は、コロナ克福商品券発行事業の終了により、前年度から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扶助費は、物価高騰対応重点支援臨時給付金給付事業の開始により、前年度から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補助費等は、省エネ家電購入支援補助金の実施により、前年度から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普通建設事業費は、コニュニティセンターの更新建設のための用地購入及び工事着工により、前年度から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27,826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積立金は、庁舎整備基金の積立開始により、前年度から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51308</xdr:rowOff>
    </xdr:from>
    <xdr:to>
      <xdr:col>24</xdr:col>
      <xdr:colOff>63500</xdr:colOff>
      <xdr:row>37</xdr:row>
      <xdr:rowOff>111506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495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68072</xdr:rowOff>
    </xdr:from>
    <xdr:to>
      <xdr:col>19</xdr:col>
      <xdr:colOff>177800</xdr:colOff>
      <xdr:row>37</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17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68072</xdr:rowOff>
    </xdr:from>
    <xdr:to>
      <xdr:col>15</xdr:col>
      <xdr:colOff>50800</xdr:colOff>
      <xdr:row>37</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1722"/>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68453</xdr:rowOff>
    </xdr:from>
    <xdr:to>
      <xdr:col>10</xdr:col>
      <xdr:colOff>114300</xdr:colOff>
      <xdr:row>37</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210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17272</xdr:rowOff>
    </xdr:from>
    <xdr:to>
      <xdr:col>15</xdr:col>
      <xdr:colOff>101600</xdr:colOff>
      <xdr:row>37</xdr:row>
      <xdr:rowOff>118872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112141</xdr:rowOff>
    </xdr:from>
    <xdr:to>
      <xdr:col>10</xdr:col>
      <xdr:colOff>165100</xdr:colOff>
      <xdr:row>38</xdr:row>
      <xdr:rowOff>42290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17653</xdr:rowOff>
    </xdr:from>
    <xdr:to>
      <xdr:col>6</xdr:col>
      <xdr:colOff>38100</xdr:colOff>
      <xdr:row>37</xdr:row>
      <xdr:rowOff>119253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135780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166195</xdr:rowOff>
    </xdr:from>
    <xdr:to>
      <xdr:col>24</xdr:col>
      <xdr:colOff>63500</xdr:colOff>
      <xdr:row>57</xdr:row>
      <xdr:rowOff>116524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7395"/>
          <a:ext cx="8382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98247</xdr:rowOff>
    </xdr:from>
    <xdr:to>
      <xdr:col>19</xdr:col>
      <xdr:colOff>177800</xdr:colOff>
      <xdr:row>57</xdr:row>
      <xdr:rowOff>116524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7089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105006</xdr:rowOff>
    </xdr:from>
    <xdr:to>
      <xdr:col>15</xdr:col>
      <xdr:colOff>50800</xdr:colOff>
      <xdr:row>57</xdr:row>
      <xdr:rowOff>98247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34756"/>
          <a:ext cx="889000" cy="3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105006</xdr:rowOff>
    </xdr:from>
    <xdr:to>
      <xdr:col>10</xdr:col>
      <xdr:colOff>114300</xdr:colOff>
      <xdr:row>58</xdr:row>
      <xdr:rowOff>6400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34756"/>
          <a:ext cx="889000" cy="4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115395</xdr:rowOff>
    </xdr:from>
    <xdr:to>
      <xdr:col>24</xdr:col>
      <xdr:colOff>114300</xdr:colOff>
      <xdr:row>57</xdr:row>
      <xdr:rowOff>45545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138272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65724</xdr:rowOff>
    </xdr:from>
    <xdr:to>
      <xdr:col>20</xdr:col>
      <xdr:colOff>38100</xdr:colOff>
      <xdr:row>57</xdr:row>
      <xdr:rowOff>167324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47447</xdr:rowOff>
    </xdr:from>
    <xdr:to>
      <xdr:col>15</xdr:col>
      <xdr:colOff>101600</xdr:colOff>
      <xdr:row>57</xdr:row>
      <xdr:rowOff>149047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54206</xdr:rowOff>
    </xdr:from>
    <xdr:to>
      <xdr:col>10</xdr:col>
      <xdr:colOff>165100</xdr:colOff>
      <xdr:row>55</xdr:row>
      <xdr:rowOff>155806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146933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127050</xdr:rowOff>
    </xdr:from>
    <xdr:to>
      <xdr:col>6</xdr:col>
      <xdr:colOff>38100</xdr:colOff>
      <xdr:row>58</xdr:row>
      <xdr:rowOff>57200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48327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100750</xdr:rowOff>
    </xdr:from>
    <xdr:to>
      <xdr:col>24</xdr:col>
      <xdr:colOff>63500</xdr:colOff>
      <xdr:row>76</xdr:row>
      <xdr:rowOff>133854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0950"/>
          <a:ext cx="8382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108458</xdr:rowOff>
    </xdr:from>
    <xdr:to>
      <xdr:col>19</xdr:col>
      <xdr:colOff>177800</xdr:colOff>
      <xdr:row>76</xdr:row>
      <xdr:rowOff>133854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8658"/>
          <a:ext cx="889000" cy="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108458</xdr:rowOff>
    </xdr:from>
    <xdr:to>
      <xdr:col>15</xdr:col>
      <xdr:colOff>50800</xdr:colOff>
      <xdr:row>77</xdr:row>
      <xdr:rowOff>157074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8658"/>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157074</xdr:rowOff>
    </xdr:from>
    <xdr:to>
      <xdr:col>10</xdr:col>
      <xdr:colOff>114300</xdr:colOff>
      <xdr:row>77</xdr:row>
      <xdr:rowOff>168884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8724"/>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49950</xdr:rowOff>
    </xdr:from>
    <xdr:to>
      <xdr:col>24</xdr:col>
      <xdr:colOff>114300</xdr:colOff>
      <xdr:row>76</xdr:row>
      <xdr:rowOff>151550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28377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83054</xdr:rowOff>
    </xdr:from>
    <xdr:to>
      <xdr:col>20</xdr:col>
      <xdr:colOff>38100</xdr:colOff>
      <xdr:row>77</xdr:row>
      <xdr:rowOff>13204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57658</xdr:rowOff>
    </xdr:from>
    <xdr:to>
      <xdr:col>15</xdr:col>
      <xdr:colOff>101600</xdr:colOff>
      <xdr:row>76</xdr:row>
      <xdr:rowOff>159258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106274</xdr:rowOff>
    </xdr:from>
    <xdr:to>
      <xdr:col>10</xdr:col>
      <xdr:colOff>165100</xdr:colOff>
      <xdr:row>78</xdr:row>
      <xdr:rowOff>36424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27551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118084</xdr:rowOff>
    </xdr:from>
    <xdr:to>
      <xdr:col>6</xdr:col>
      <xdr:colOff>38100</xdr:colOff>
      <xdr:row>78</xdr:row>
      <xdr:rowOff>48234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64761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27896</xdr:rowOff>
    </xdr:from>
    <xdr:to>
      <xdr:col>24</xdr:col>
      <xdr:colOff>63500</xdr:colOff>
      <xdr:row>95</xdr:row>
      <xdr:rowOff>47117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15646"/>
          <a:ext cx="8382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27896</xdr:rowOff>
    </xdr:from>
    <xdr:to>
      <xdr:col>19</xdr:col>
      <xdr:colOff>177800</xdr:colOff>
      <xdr:row>95</xdr:row>
      <xdr:rowOff>60471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1564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60471</xdr:rowOff>
    </xdr:from>
    <xdr:to>
      <xdr:col>15</xdr:col>
      <xdr:colOff>50800</xdr:colOff>
      <xdr:row>96</xdr:row>
      <xdr:rowOff>17875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48221"/>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17875</xdr:rowOff>
    </xdr:from>
    <xdr:to>
      <xdr:col>10</xdr:col>
      <xdr:colOff>114300</xdr:colOff>
      <xdr:row>96</xdr:row>
      <xdr:rowOff>98113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7075"/>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167767</xdr:rowOff>
    </xdr:from>
    <xdr:to>
      <xdr:col>24</xdr:col>
      <xdr:colOff>114300</xdr:colOff>
      <xdr:row>95</xdr:row>
      <xdr:rowOff>97917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19194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148546</xdr:rowOff>
    </xdr:from>
    <xdr:to>
      <xdr:col>20</xdr:col>
      <xdr:colOff>38100</xdr:colOff>
      <xdr:row>95</xdr:row>
      <xdr:rowOff>78696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69823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9671</xdr:rowOff>
    </xdr:from>
    <xdr:to>
      <xdr:col>15</xdr:col>
      <xdr:colOff>101600</xdr:colOff>
      <xdr:row>95</xdr:row>
      <xdr:rowOff>111271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102398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138525</xdr:rowOff>
    </xdr:from>
    <xdr:to>
      <xdr:col>10</xdr:col>
      <xdr:colOff>165100</xdr:colOff>
      <xdr:row>96</xdr:row>
      <xdr:rowOff>68675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85202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47313</xdr:rowOff>
    </xdr:from>
    <xdr:to>
      <xdr:col>6</xdr:col>
      <xdr:colOff>38100</xdr:colOff>
      <xdr:row>96</xdr:row>
      <xdr:rowOff>148913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2213</xdr:rowOff>
    </xdr:from>
    <xdr:to>
      <xdr:col>55</xdr:col>
      <xdr:colOff>0</xdr:colOff>
      <xdr:row>39</xdr:row>
      <xdr:rowOff>8092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88763"/>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8092</xdr:rowOff>
    </xdr:from>
    <xdr:to>
      <xdr:col>50</xdr:col>
      <xdr:colOff>114300</xdr:colOff>
      <xdr:row>39</xdr:row>
      <xdr:rowOff>8092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4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144925</xdr:rowOff>
    </xdr:from>
    <xdr:to>
      <xdr:col>45</xdr:col>
      <xdr:colOff>177800</xdr:colOff>
      <xdr:row>39</xdr:row>
      <xdr:rowOff>8092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002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144925</xdr:rowOff>
    </xdr:from>
    <xdr:to>
      <xdr:col>41</xdr:col>
      <xdr:colOff>50800</xdr:colOff>
      <xdr:row>38</xdr:row>
      <xdr:rowOff>161254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002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122863</xdr:rowOff>
    </xdr:from>
    <xdr:to>
      <xdr:col>55</xdr:col>
      <xdr:colOff>50800</xdr:colOff>
      <xdr:row>39</xdr:row>
      <xdr:rowOff>53013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37790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128742</xdr:rowOff>
    </xdr:from>
    <xdr:to>
      <xdr:col>50</xdr:col>
      <xdr:colOff>165100</xdr:colOff>
      <xdr:row>39</xdr:row>
      <xdr:rowOff>58892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50019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94125</xdr:rowOff>
    </xdr:from>
    <xdr:to>
      <xdr:col>41</xdr:col>
      <xdr:colOff>101600</xdr:colOff>
      <xdr:row>39</xdr:row>
      <xdr:rowOff>24275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15402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110454</xdr:rowOff>
    </xdr:from>
    <xdr:to>
      <xdr:col>36</xdr:col>
      <xdr:colOff>165100</xdr:colOff>
      <xdr:row>39</xdr:row>
      <xdr:rowOff>40604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20066</xdr:rowOff>
    </xdr:from>
    <xdr:to>
      <xdr:col>55</xdr:col>
      <xdr:colOff>0</xdr:colOff>
      <xdr:row>58</xdr:row>
      <xdr:rowOff>20600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416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148272</xdr:rowOff>
    </xdr:from>
    <xdr:to>
      <xdr:col>50</xdr:col>
      <xdr:colOff>114300</xdr:colOff>
      <xdr:row>58</xdr:row>
      <xdr:rowOff>20600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20922"/>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148272</xdr:rowOff>
    </xdr:from>
    <xdr:to>
      <xdr:col>45</xdr:col>
      <xdr:colOff>177800</xdr:colOff>
      <xdr:row>58</xdr:row>
      <xdr:rowOff>40145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20922"/>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24619</xdr:rowOff>
    </xdr:from>
    <xdr:to>
      <xdr:col>41</xdr:col>
      <xdr:colOff>50800</xdr:colOff>
      <xdr:row>58</xdr:row>
      <xdr:rowOff>40145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6871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140716</xdr:rowOff>
    </xdr:from>
    <xdr:to>
      <xdr:col>55</xdr:col>
      <xdr:colOff>50800</xdr:colOff>
      <xdr:row>58</xdr:row>
      <xdr:rowOff>70866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119143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141250</xdr:rowOff>
    </xdr:from>
    <xdr:to>
      <xdr:col>50</xdr:col>
      <xdr:colOff>165100</xdr:colOff>
      <xdr:row>58</xdr:row>
      <xdr:rowOff>71400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97472</xdr:rowOff>
    </xdr:from>
    <xdr:to>
      <xdr:col>46</xdr:col>
      <xdr:colOff>38100</xdr:colOff>
      <xdr:row>58</xdr:row>
      <xdr:rowOff>27622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18749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160795</xdr:rowOff>
    </xdr:from>
    <xdr:to>
      <xdr:col>41</xdr:col>
      <xdr:colOff>101600</xdr:colOff>
      <xdr:row>58</xdr:row>
      <xdr:rowOff>90945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82072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145269</xdr:rowOff>
    </xdr:from>
    <xdr:to>
      <xdr:col>36</xdr:col>
      <xdr:colOff>165100</xdr:colOff>
      <xdr:row>58</xdr:row>
      <xdr:rowOff>75419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66546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23476</xdr:rowOff>
    </xdr:from>
    <xdr:to>
      <xdr:col>55</xdr:col>
      <xdr:colOff>0</xdr:colOff>
      <xdr:row>77</xdr:row>
      <xdr:rowOff>109829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5126"/>
          <a:ext cx="838200" cy="8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23476</xdr:rowOff>
    </xdr:from>
    <xdr:to>
      <xdr:col>50</xdr:col>
      <xdr:colOff>114300</xdr:colOff>
      <xdr:row>77</xdr:row>
      <xdr:rowOff>93066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25126"/>
          <a:ext cx="889000" cy="6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86683</xdr:rowOff>
    </xdr:from>
    <xdr:to>
      <xdr:col>45</xdr:col>
      <xdr:colOff>177800</xdr:colOff>
      <xdr:row>77</xdr:row>
      <xdr:rowOff>93066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833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86683</xdr:rowOff>
    </xdr:from>
    <xdr:to>
      <xdr:col>41</xdr:col>
      <xdr:colOff>50800</xdr:colOff>
      <xdr:row>78</xdr:row>
      <xdr:rowOff>50431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8333"/>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59029</xdr:rowOff>
    </xdr:from>
    <xdr:to>
      <xdr:col>55</xdr:col>
      <xdr:colOff>50800</xdr:colOff>
      <xdr:row>77</xdr:row>
      <xdr:rowOff>160629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37456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144126</xdr:rowOff>
    </xdr:from>
    <xdr:to>
      <xdr:col>50</xdr:col>
      <xdr:colOff>165100</xdr:colOff>
      <xdr:row>77</xdr:row>
      <xdr:rowOff>74276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65403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42266</xdr:rowOff>
    </xdr:from>
    <xdr:to>
      <xdr:col>46</xdr:col>
      <xdr:colOff>38100</xdr:colOff>
      <xdr:row>77</xdr:row>
      <xdr:rowOff>143866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35883</xdr:rowOff>
    </xdr:from>
    <xdr:to>
      <xdr:col>41</xdr:col>
      <xdr:colOff>101600</xdr:colOff>
      <xdr:row>77</xdr:row>
      <xdr:rowOff>137483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128610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171081</xdr:rowOff>
    </xdr:from>
    <xdr:to>
      <xdr:col>36</xdr:col>
      <xdr:colOff>165100</xdr:colOff>
      <xdr:row>78</xdr:row>
      <xdr:rowOff>101231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92358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94171</xdr:rowOff>
    </xdr:from>
    <xdr:to>
      <xdr:col>55</xdr:col>
      <xdr:colOff>0</xdr:colOff>
      <xdr:row>99</xdr:row>
      <xdr:rowOff>51448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96271"/>
          <a:ext cx="838200" cy="1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94171</xdr:rowOff>
    </xdr:from>
    <xdr:to>
      <xdr:col>50</xdr:col>
      <xdr:colOff>114300</xdr:colOff>
      <xdr:row>99</xdr:row>
      <xdr:rowOff>25312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96271"/>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140336</xdr:rowOff>
    </xdr:from>
    <xdr:to>
      <xdr:col>45</xdr:col>
      <xdr:colOff>177800</xdr:colOff>
      <xdr:row>99</xdr:row>
      <xdr:rowOff>25312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42436"/>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140336</xdr:rowOff>
    </xdr:from>
    <xdr:to>
      <xdr:col>41</xdr:col>
      <xdr:colOff>50800</xdr:colOff>
      <xdr:row>99</xdr:row>
      <xdr:rowOff>28423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42436"/>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648</xdr:rowOff>
    </xdr:from>
    <xdr:to>
      <xdr:col>55</xdr:col>
      <xdr:colOff>50800</xdr:colOff>
      <xdr:row>99</xdr:row>
      <xdr:rowOff>102248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87025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43371</xdr:rowOff>
    </xdr:from>
    <xdr:to>
      <xdr:col>50</xdr:col>
      <xdr:colOff>165100</xdr:colOff>
      <xdr:row>98</xdr:row>
      <xdr:rowOff>144971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136098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145962</xdr:rowOff>
    </xdr:from>
    <xdr:to>
      <xdr:col>46</xdr:col>
      <xdr:colOff>38100</xdr:colOff>
      <xdr:row>99</xdr:row>
      <xdr:rowOff>76112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67239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89536</xdr:rowOff>
    </xdr:from>
    <xdr:to>
      <xdr:col>41</xdr:col>
      <xdr:colOff>101600</xdr:colOff>
      <xdr:row>99</xdr:row>
      <xdr:rowOff>19686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10813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149073</xdr:rowOff>
    </xdr:from>
    <xdr:to>
      <xdr:col>36</xdr:col>
      <xdr:colOff>165100</xdr:colOff>
      <xdr:row>99</xdr:row>
      <xdr:rowOff>79223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70350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88058</xdr:rowOff>
    </xdr:from>
    <xdr:to>
      <xdr:col>85</xdr:col>
      <xdr:colOff>127000</xdr:colOff>
      <xdr:row>38</xdr:row>
      <xdr:rowOff>94361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3158"/>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94361</xdr:rowOff>
    </xdr:from>
    <xdr:to>
      <xdr:col>81</xdr:col>
      <xdr:colOff>50800</xdr:colOff>
      <xdr:row>38</xdr:row>
      <xdr:rowOff>101840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9461"/>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98421</xdr:rowOff>
    </xdr:from>
    <xdr:to>
      <xdr:col>76</xdr:col>
      <xdr:colOff>114300</xdr:colOff>
      <xdr:row>38</xdr:row>
      <xdr:rowOff>101840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3521"/>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98421</xdr:rowOff>
    </xdr:from>
    <xdr:to>
      <xdr:col>71</xdr:col>
      <xdr:colOff>177800</xdr:colOff>
      <xdr:row>38</xdr:row>
      <xdr:rowOff>99880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3521"/>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37258</xdr:rowOff>
    </xdr:from>
    <xdr:to>
      <xdr:col>85</xdr:col>
      <xdr:colOff>177800</xdr:colOff>
      <xdr:row>38</xdr:row>
      <xdr:rowOff>138858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123635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43561</xdr:rowOff>
    </xdr:from>
    <xdr:to>
      <xdr:col>81</xdr:col>
      <xdr:colOff>101600</xdr:colOff>
      <xdr:row>38</xdr:row>
      <xdr:rowOff>145161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136288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51040</xdr:rowOff>
    </xdr:from>
    <xdr:to>
      <xdr:col>76</xdr:col>
      <xdr:colOff>165100</xdr:colOff>
      <xdr:row>38</xdr:row>
      <xdr:rowOff>152640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143767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47621</xdr:rowOff>
    </xdr:from>
    <xdr:to>
      <xdr:col>72</xdr:col>
      <xdr:colOff>38100</xdr:colOff>
      <xdr:row>38</xdr:row>
      <xdr:rowOff>149221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140348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49080</xdr:rowOff>
    </xdr:from>
    <xdr:to>
      <xdr:col>67</xdr:col>
      <xdr:colOff>101600</xdr:colOff>
      <xdr:row>38</xdr:row>
      <xdr:rowOff>150680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141807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114173</xdr:rowOff>
    </xdr:from>
    <xdr:to>
      <xdr:col>85</xdr:col>
      <xdr:colOff>127000</xdr:colOff>
      <xdr:row>59</xdr:row>
      <xdr:rowOff>22493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058273"/>
          <a:ext cx="8382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22493</xdr:rowOff>
    </xdr:from>
    <xdr:to>
      <xdr:col>81</xdr:col>
      <xdr:colOff>50800</xdr:colOff>
      <xdr:row>59</xdr:row>
      <xdr:rowOff>49414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38043"/>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46279</xdr:rowOff>
    </xdr:from>
    <xdr:to>
      <xdr:col>76</xdr:col>
      <xdr:colOff>114300</xdr:colOff>
      <xdr:row>59</xdr:row>
      <xdr:rowOff>49414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16182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140309</xdr:rowOff>
    </xdr:from>
    <xdr:to>
      <xdr:col>71</xdr:col>
      <xdr:colOff>177800</xdr:colOff>
      <xdr:row>59</xdr:row>
      <xdr:rowOff>46279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10084409"/>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63373</xdr:rowOff>
    </xdr:from>
    <xdr:to>
      <xdr:col>85</xdr:col>
      <xdr:colOff>177800</xdr:colOff>
      <xdr:row>58</xdr:row>
      <xdr:rowOff>164973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149750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143143</xdr:rowOff>
    </xdr:from>
    <xdr:to>
      <xdr:col>81</xdr:col>
      <xdr:colOff>101600</xdr:colOff>
      <xdr:row>59</xdr:row>
      <xdr:rowOff>73293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64420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170064</xdr:rowOff>
    </xdr:from>
    <xdr:to>
      <xdr:col>76</xdr:col>
      <xdr:colOff>165100</xdr:colOff>
      <xdr:row>59</xdr:row>
      <xdr:rowOff>100214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91341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166929</xdr:rowOff>
    </xdr:from>
    <xdr:to>
      <xdr:col>72</xdr:col>
      <xdr:colOff>38100</xdr:colOff>
      <xdr:row>59</xdr:row>
      <xdr:rowOff>97079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1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88206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2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89509</xdr:rowOff>
    </xdr:from>
    <xdr:to>
      <xdr:col>67</xdr:col>
      <xdr:colOff>101600</xdr:colOff>
      <xdr:row>59</xdr:row>
      <xdr:rowOff>19659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10786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45059</xdr:rowOff>
    </xdr:from>
    <xdr:to>
      <xdr:col>85</xdr:col>
      <xdr:colOff>127000</xdr:colOff>
      <xdr:row>78</xdr:row>
      <xdr:rowOff>110973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18159"/>
          <a:ext cx="8382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34049</xdr:rowOff>
    </xdr:from>
    <xdr:to>
      <xdr:col>81</xdr:col>
      <xdr:colOff>50800</xdr:colOff>
      <xdr:row>78</xdr:row>
      <xdr:rowOff>110973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0714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xdr:rowOff>
    </xdr:from>
    <xdr:to>
      <xdr:col>76</xdr:col>
      <xdr:colOff>114300</xdr:colOff>
      <xdr:row>78</xdr:row>
      <xdr:rowOff>34049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7316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118935</xdr:rowOff>
    </xdr:from>
    <xdr:to>
      <xdr:col>71</xdr:col>
      <xdr:colOff>177800</xdr:colOff>
      <xdr:row>78</xdr:row>
      <xdr:rowOff>64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806235"/>
          <a:ext cx="889000" cy="5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130802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165709</xdr:rowOff>
    </xdr:from>
    <xdr:to>
      <xdr:col>85</xdr:col>
      <xdr:colOff>177800</xdr:colOff>
      <xdr:row>78</xdr:row>
      <xdr:rowOff>95859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17136</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60173</xdr:rowOff>
    </xdr:from>
    <xdr:to>
      <xdr:col>81</xdr:col>
      <xdr:colOff>101600</xdr:colOff>
      <xdr:row>78</xdr:row>
      <xdr:rowOff>161773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152900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154699</xdr:rowOff>
    </xdr:from>
    <xdr:to>
      <xdr:col>76</xdr:col>
      <xdr:colOff>165100</xdr:colOff>
      <xdr:row>78</xdr:row>
      <xdr:rowOff>84849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101376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120714</xdr:rowOff>
    </xdr:from>
    <xdr:to>
      <xdr:col>72</xdr:col>
      <xdr:colOff>38100</xdr:colOff>
      <xdr:row>78</xdr:row>
      <xdr:rowOff>50864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41991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41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68135</xdr:rowOff>
    </xdr:from>
    <xdr:to>
      <xdr:col>67</xdr:col>
      <xdr:colOff>101600</xdr:colOff>
      <xdr:row>74</xdr:row>
      <xdr:rowOff>169735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7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14812</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5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99974</xdr:rowOff>
    </xdr:from>
    <xdr:to>
      <xdr:col>85</xdr:col>
      <xdr:colOff>127000</xdr:colOff>
      <xdr:row>95</xdr:row>
      <xdr:rowOff>122593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87724"/>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122593</xdr:rowOff>
    </xdr:from>
    <xdr:to>
      <xdr:col>81</xdr:col>
      <xdr:colOff>50800</xdr:colOff>
      <xdr:row>95</xdr:row>
      <xdr:rowOff>141415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1034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141415</xdr:rowOff>
    </xdr:from>
    <xdr:to>
      <xdr:col>76</xdr:col>
      <xdr:colOff>114300</xdr:colOff>
      <xdr:row>96</xdr:row>
      <xdr:rowOff>12928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29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12928</xdr:rowOff>
    </xdr:from>
    <xdr:to>
      <xdr:col>71</xdr:col>
      <xdr:colOff>177800</xdr:colOff>
      <xdr:row>96</xdr:row>
      <xdr:rowOff>41745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72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49174</xdr:rowOff>
    </xdr:from>
    <xdr:to>
      <xdr:col>85</xdr:col>
      <xdr:colOff>177800</xdr:colOff>
      <xdr:row>95</xdr:row>
      <xdr:rowOff>150774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27601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71793</xdr:rowOff>
    </xdr:from>
    <xdr:to>
      <xdr:col>81</xdr:col>
      <xdr:colOff>101600</xdr:colOff>
      <xdr:row>96</xdr:row>
      <xdr:rowOff>1943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164520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90615</xdr:rowOff>
    </xdr:from>
    <xdr:to>
      <xdr:col>76</xdr:col>
      <xdr:colOff>165100</xdr:colOff>
      <xdr:row>96</xdr:row>
      <xdr:rowOff>20765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133578</xdr:rowOff>
    </xdr:from>
    <xdr:to>
      <xdr:col>72</xdr:col>
      <xdr:colOff>38100</xdr:colOff>
      <xdr:row>96</xdr:row>
      <xdr:rowOff>63728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162395</xdr:rowOff>
    </xdr:from>
    <xdr:to>
      <xdr:col>67</xdr:col>
      <xdr:colOff>101600</xdr:colOff>
      <xdr:row>96</xdr:row>
      <xdr:rowOff>92545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109072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総務費は、庁舎整備基金の積み立て開始により、前年度から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31,963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衛生費は、新型コロナウイルスワクチン接種関連経費の減により、前年度から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商工費は、コロナ克福商品券発行事業の終了により、前年度から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土木費は、土地開発基金からの土地買戻しの完了により、前年度から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教育費は、市立中学校の長寿命化に向けた改修工事の実施により、前年度から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財政調整基金は、昨年同様新型コロナウイルス感染症対策に用いる財源とし、取崩額が生じたため、標準財政規模比は</a:t>
          </a:r>
          <a:r>
            <a:rPr kumimoji="1" lang="en-US" altLang="ja-JP" sz="1400">
              <a:solidFill>
                <a:sysClr val="windowText" lastClr="000000"/>
              </a:solidFill>
              <a:latin typeface="ＭＳ ゴシック" pitchFamily="49" charset="-128"/>
              <a:ea typeface="ＭＳ ゴシック" pitchFamily="49" charset="-128"/>
            </a:rPr>
            <a:t>0.59</a:t>
          </a:r>
          <a:r>
            <a:rPr kumimoji="1" lang="ja-JP" altLang="en-US" sz="1400">
              <a:solidFill>
                <a:sysClr val="windowText" lastClr="000000"/>
              </a:solidFill>
              <a:latin typeface="ＭＳ ゴシック" pitchFamily="49" charset="-128"/>
              <a:ea typeface="ＭＳ ゴシック" pitchFamily="49" charset="-128"/>
            </a:rPr>
            <a:t>ポイント低下した。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実質単年度収支の標準財政規模比は前年度と比べて</a:t>
          </a:r>
          <a:r>
            <a:rPr kumimoji="1" lang="en-US" altLang="ja-JP" sz="1400">
              <a:solidFill>
                <a:sysClr val="windowText" lastClr="000000"/>
              </a:solidFill>
              <a:latin typeface="ＭＳ ゴシック" pitchFamily="49" charset="-128"/>
              <a:ea typeface="ＭＳ ゴシック" pitchFamily="49" charset="-128"/>
            </a:rPr>
            <a:t>3.38</a:t>
          </a:r>
          <a:r>
            <a:rPr kumimoji="1" lang="ja-JP" altLang="en-US" sz="1400">
              <a:solidFill>
                <a:sysClr val="windowText" lastClr="000000"/>
              </a:solidFill>
              <a:latin typeface="ＭＳ ゴシック" pitchFamily="49" charset="-128"/>
              <a:ea typeface="ＭＳ ゴシック" pitchFamily="49" charset="-128"/>
            </a:rPr>
            <a:t>ポイント低下し、マイナスとなった。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多くの会計において黒字となっており、会計全体で標準財政規模比は</a:t>
          </a:r>
          <a:r>
            <a:rPr kumimoji="1" lang="en-US" altLang="ja-JP" sz="1400">
              <a:solidFill>
                <a:sysClr val="windowText" lastClr="000000"/>
              </a:solidFill>
              <a:latin typeface="ＭＳ ゴシック" pitchFamily="49" charset="-128"/>
              <a:ea typeface="ＭＳ ゴシック" pitchFamily="49" charset="-128"/>
            </a:rPr>
            <a:t>55.69</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病院事業会計等の実質収支額が減少したことにより、前年度と比べて</a:t>
          </a:r>
          <a:r>
            <a:rPr kumimoji="1" lang="en-US" altLang="ja-JP" sz="1400">
              <a:solidFill>
                <a:sysClr val="windowText" lastClr="000000"/>
              </a:solidFill>
              <a:latin typeface="ＭＳ ゴシック" pitchFamily="49" charset="-128"/>
              <a:ea typeface="ＭＳ ゴシック" pitchFamily="49" charset="-128"/>
            </a:rPr>
            <a:t>7.34</a:t>
          </a:r>
          <a:r>
            <a:rPr kumimoji="1" lang="ja-JP" altLang="en-US" sz="1400">
              <a:solidFill>
                <a:sysClr val="windowText" lastClr="000000"/>
              </a:solidFill>
              <a:latin typeface="ＭＳ ゴシック" pitchFamily="49" charset="-128"/>
              <a:ea typeface="ＭＳ ゴシック" pitchFamily="49" charset="-128"/>
            </a:rPr>
            <a:t>ポイント低下した。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今後も、公営企業や特別会計を含めた市全体の適正な財政運営に努める。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元利償還金等の額については、公営企業債の元利償還金に対する繰入金の増などにより、前年度と比べて</a:t>
          </a:r>
          <a:r>
            <a:rPr kumimoji="1" lang="en-US" altLang="ja-JP" sz="1400">
              <a:solidFill>
                <a:sysClr val="windowText" lastClr="000000"/>
              </a:solidFill>
              <a:latin typeface="ＭＳ ゴシック" pitchFamily="49" charset="-128"/>
              <a:ea typeface="ＭＳ ゴシック" pitchFamily="49" charset="-128"/>
            </a:rPr>
            <a:t>127</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算入公債費等については、特定財源の額の減少により、</a:t>
          </a:r>
          <a:r>
            <a:rPr kumimoji="1" lang="en-US" altLang="ja-JP" sz="1400">
              <a:solidFill>
                <a:sysClr val="windowText" lastClr="000000"/>
              </a:solidFill>
              <a:latin typeface="ＭＳ ゴシック" pitchFamily="49" charset="-128"/>
              <a:ea typeface="ＭＳ ゴシック" pitchFamily="49" charset="-128"/>
            </a:rPr>
            <a:t>111</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ysClr val="windowText" lastClr="000000"/>
              </a:solidFill>
              <a:latin typeface="ＭＳ ゴシック" pitchFamily="49" charset="-128"/>
              <a:ea typeface="ＭＳ ゴシック" pitchFamily="49" charset="-128"/>
            </a:rPr>
            <a:t>　引き続き、起債充当事業を厳選し、さらに合併特例債等の交付税算入率の有利な起債を活用し、実質公債費比率の改善に努める。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企業債償還の進行による地方債の現在高の減などにより、将来負担額は前年度と比べて</a:t>
          </a:r>
          <a:r>
            <a:rPr kumimoji="1" lang="en-US" altLang="ja-JP" sz="1400">
              <a:solidFill>
                <a:sysClr val="windowText" lastClr="000000"/>
              </a:solidFill>
              <a:latin typeface="ＭＳ ゴシック" pitchFamily="49" charset="-128"/>
              <a:ea typeface="ＭＳ ゴシック" pitchFamily="49" charset="-128"/>
            </a:rPr>
            <a:t>208</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ysClr val="windowText" lastClr="000000"/>
              </a:solidFill>
              <a:latin typeface="ＭＳ ゴシック" pitchFamily="49" charset="-128"/>
              <a:ea typeface="ＭＳ ゴシック" pitchFamily="49" charset="-128"/>
            </a:rPr>
            <a:t>　一方、充当可能財源等は、基準財政需要額算入見込額の減により、前年度と比べて</a:t>
          </a:r>
          <a:r>
            <a:rPr kumimoji="1" lang="en-US" altLang="ja-JP" sz="1400">
              <a:solidFill>
                <a:sysClr val="windowText" lastClr="000000"/>
              </a:solidFill>
              <a:latin typeface="ＭＳ ゴシック" pitchFamily="49" charset="-128"/>
              <a:ea typeface="ＭＳ ゴシック" pitchFamily="49" charset="-128"/>
            </a:rPr>
            <a:t>49</a:t>
          </a:r>
          <a:r>
            <a:rPr kumimoji="1" lang="ja-JP" altLang="en-US" sz="1400">
              <a:solidFill>
                <a:sysClr val="windowText" lastClr="000000"/>
              </a:solidFill>
              <a:latin typeface="ＭＳ ゴシック" pitchFamily="49" charset="-128"/>
              <a:ea typeface="ＭＳ ゴシック" pitchFamily="49" charset="-128"/>
            </a:rPr>
            <a:t>百万円減少した。これにより、将来負担比率の分子は</a:t>
          </a:r>
          <a:r>
            <a:rPr kumimoji="1" lang="en-US" altLang="ja-JP" sz="1400">
              <a:solidFill>
                <a:sysClr val="windowText" lastClr="000000"/>
              </a:solidFill>
              <a:latin typeface="ＭＳ ゴシック" pitchFamily="49" charset="-128"/>
              <a:ea typeface="ＭＳ ゴシック" pitchFamily="49" charset="-128"/>
            </a:rPr>
            <a:t>159</a:t>
          </a:r>
          <a:r>
            <a:rPr kumimoji="1" lang="ja-JP" altLang="en-US" sz="1400">
              <a:solidFill>
                <a:sysClr val="windowText" lastClr="000000"/>
              </a:solidFill>
              <a:latin typeface="ＭＳ ゴシック" pitchFamily="49" charset="-128"/>
              <a:ea typeface="ＭＳ ゴシック" pitchFamily="49" charset="-128"/>
            </a:rPr>
            <a:t>百万円減の▲</a:t>
          </a:r>
          <a:r>
            <a:rPr kumimoji="1" lang="en-US" altLang="ja-JP" sz="1400">
              <a:solidFill>
                <a:sysClr val="windowText" lastClr="000000"/>
              </a:solidFill>
              <a:latin typeface="ＭＳ ゴシック" pitchFamily="49" charset="-128"/>
              <a:ea typeface="ＭＳ ゴシック" pitchFamily="49" charset="-128"/>
            </a:rPr>
            <a:t>684</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今後も起債充当事業を厳選し、地方債の発行額を抑制すること等により、将来負担比率の上昇抑制に努める。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庁舎整備基金の積立て開始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計画的かつ安定的な財政運営を図るため、光市行財政構造改革推進プランに基づき一定規模の基金を確保し今後の庁舎建設に備える。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・光市未来創造基金：市民の連帯の強化及び地域の振興に資する事業の推進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・光市公共施設等整備基金：市の公共施設等の整備等に必要な経費の財源に充てる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・光市漁業振興基金：水産業を振興し、漁業者の経営安定を図る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・光市スポーツ振興基金：スポーツを振興し、市民生活の向上を図る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・光市森林環境基金：市の森林整備及びその促進に関する経費の財源に充てる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・庁舎整備基金：本庁舎建替えに必要な財源に充てる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光市未来創造基金：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光市公共施設等整備基金：光市公共施設等総合管理計画の期間である令和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億円を目標に計画的に積立を行う。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昨年同様、新型コロナウイルス感染症対策の財源として取崩額が生じたが、普通交付税補正額や決算剰余金の積立の実施により、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今後の社会経済情勢の変動に柔軟に対応できるよう、基金残高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百万円積立を行ったことにより、前年度と比べて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地方債の償還に備えることで計画的かつ安定的な財政運営を図るため、今後も適切に積立を行う。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25409549</v>
      </c>
      <c r="BO4" s="436"/>
      <c r="BP4" s="436"/>
      <c r="BQ4" s="436"/>
      <c r="BR4" s="436"/>
      <c r="BS4" s="436"/>
      <c r="BT4" s="436"/>
      <c r="BU4" s="437"/>
      <c r="BV4" s="435">
        <v>24275563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5.8</v>
      </c>
      <c r="CU4" s="576"/>
      <c r="CV4" s="576"/>
      <c r="CW4" s="576"/>
      <c r="CX4" s="576"/>
      <c r="CY4" s="576"/>
      <c r="CZ4" s="576"/>
      <c r="DA4" s="577"/>
      <c r="DB4" s="575">
        <v>7.8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24410445</v>
      </c>
      <c r="BO5" s="407"/>
      <c r="BP5" s="407"/>
      <c r="BQ5" s="407"/>
      <c r="BR5" s="407"/>
      <c r="BS5" s="407"/>
      <c r="BT5" s="407"/>
      <c r="BU5" s="408"/>
      <c r="BV5" s="406">
        <v>23183022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95.7</v>
      </c>
      <c r="CU5" s="404"/>
      <c r="CV5" s="404"/>
      <c r="CW5" s="404"/>
      <c r="CX5" s="404"/>
      <c r="CY5" s="404"/>
      <c r="CZ5" s="404"/>
      <c r="DA5" s="405"/>
      <c r="DB5" s="403">
        <v>89.6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999104</v>
      </c>
      <c r="BO6" s="407"/>
      <c r="BP6" s="407"/>
      <c r="BQ6" s="407"/>
      <c r="BR6" s="407"/>
      <c r="BS6" s="407"/>
      <c r="BT6" s="407"/>
      <c r="BU6" s="408"/>
      <c r="BV6" s="406">
        <v>1092541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96.5</v>
      </c>
      <c r="CU6" s="550"/>
      <c r="CV6" s="550"/>
      <c r="CW6" s="550"/>
      <c r="CX6" s="550"/>
      <c r="CY6" s="550"/>
      <c r="CZ6" s="550"/>
      <c r="DA6" s="551"/>
      <c r="DB6" s="549">
        <v>91.4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212788</v>
      </c>
      <c r="BO7" s="407"/>
      <c r="BP7" s="407"/>
      <c r="BQ7" s="407"/>
      <c r="BR7" s="407"/>
      <c r="BS7" s="407"/>
      <c r="BT7" s="407"/>
      <c r="BU7" s="408"/>
      <c r="BV7" s="406">
        <v>54299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13630959</v>
      </c>
      <c r="CU7" s="407"/>
      <c r="CV7" s="407"/>
      <c r="CW7" s="407"/>
      <c r="CX7" s="407"/>
      <c r="CY7" s="407"/>
      <c r="CZ7" s="407"/>
      <c r="DA7" s="408"/>
      <c r="DB7" s="406">
        <v>13260870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786316</v>
      </c>
      <c r="BO8" s="407"/>
      <c r="BP8" s="407"/>
      <c r="BQ8" s="407"/>
      <c r="BR8" s="407"/>
      <c r="BS8" s="407"/>
      <c r="BT8" s="407"/>
      <c r="BU8" s="408"/>
      <c r="BV8" s="406">
        <v>1038242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0.61</v>
      </c>
      <c r="CU8" s="510"/>
      <c r="CV8" s="510"/>
      <c r="CW8" s="510"/>
      <c r="CX8" s="510"/>
      <c r="CY8" s="510"/>
      <c r="CZ8" s="510"/>
      <c r="DA8" s="511"/>
      <c r="DB8" s="509">
        <v>0.62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49798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-251926</v>
      </c>
      <c r="BO9" s="407"/>
      <c r="BP9" s="407"/>
      <c r="BQ9" s="407"/>
      <c r="BR9" s="407"/>
      <c r="BS9" s="407"/>
      <c r="BT9" s="407"/>
      <c r="BU9" s="408"/>
      <c r="BV9" s="406">
        <v>94960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12.9</v>
      </c>
      <c r="CU9" s="404"/>
      <c r="CV9" s="404"/>
      <c r="CW9" s="404"/>
      <c r="CX9" s="404"/>
      <c r="CY9" s="404"/>
      <c r="CZ9" s="404"/>
      <c r="DA9" s="405"/>
      <c r="DB9" s="403">
        <v>13.1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51369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641000</v>
      </c>
      <c r="BO10" s="407"/>
      <c r="BP10" s="407"/>
      <c r="BQ10" s="407"/>
      <c r="BR10" s="407"/>
      <c r="BS10" s="407"/>
      <c r="BT10" s="407"/>
      <c r="BU10" s="408"/>
      <c r="BV10" s="406">
        <v>191000</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48854</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638460</v>
      </c>
      <c r="BO12" s="407"/>
      <c r="BP12" s="407"/>
      <c r="BQ12" s="407"/>
      <c r="BR12" s="407"/>
      <c r="BS12" s="407"/>
      <c r="BT12" s="407"/>
      <c r="BU12" s="408"/>
      <c r="BV12" s="406">
        <v>79800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48330</v>
      </c>
      <c r="S13" s="494"/>
      <c r="T13" s="494"/>
      <c r="U13" s="494"/>
      <c r="V13" s="495"/>
      <c r="W13" s="496" t="s">
        <v>130</v>
      </c>
      <c r="X13" s="392"/>
      <c r="Y13" s="392"/>
      <c r="Z13" s="392"/>
      <c r="AA13" s="392"/>
      <c r="AB13" s="393"/>
      <c r="AC13" s="359">
        <v>542</v>
      </c>
      <c r="AD13" s="360"/>
      <c r="AE13" s="360"/>
      <c r="AF13" s="360"/>
      <c r="AG13" s="361"/>
      <c r="AH13" s="359">
        <v>639</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-249386</v>
      </c>
      <c r="BO13" s="407"/>
      <c r="BP13" s="407"/>
      <c r="BQ13" s="407"/>
      <c r="BR13" s="407"/>
      <c r="BS13" s="407"/>
      <c r="BT13" s="407"/>
      <c r="BU13" s="408"/>
      <c r="BV13" s="406">
        <v>206160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5.9</v>
      </c>
      <c r="CU13" s="404"/>
      <c r="CV13" s="404"/>
      <c r="CW13" s="404"/>
      <c r="CX13" s="404"/>
      <c r="CY13" s="404"/>
      <c r="CZ13" s="404"/>
      <c r="DA13" s="405"/>
      <c r="DB13" s="403">
        <v>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49461</v>
      </c>
      <c r="S14" s="494"/>
      <c r="T14" s="494"/>
      <c r="U14" s="494"/>
      <c r="V14" s="495"/>
      <c r="W14" s="497"/>
      <c r="X14" s="395"/>
      <c r="Y14" s="395"/>
      <c r="Z14" s="395"/>
      <c r="AA14" s="395"/>
      <c r="AB14" s="396"/>
      <c r="AC14" s="486">
        <v>2.5</v>
      </c>
      <c r="AD14" s="487"/>
      <c r="AE14" s="487"/>
      <c r="AF14" s="487"/>
      <c r="AG14" s="488"/>
      <c r="AH14" s="486">
        <v>2.9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49005</v>
      </c>
      <c r="S15" s="494"/>
      <c r="T15" s="494"/>
      <c r="U15" s="494"/>
      <c r="V15" s="495"/>
      <c r="W15" s="496" t="s">
        <v>137</v>
      </c>
      <c r="X15" s="392"/>
      <c r="Y15" s="392"/>
      <c r="Z15" s="392"/>
      <c r="AA15" s="392"/>
      <c r="AB15" s="393"/>
      <c r="AC15" s="359">
        <v>7014</v>
      </c>
      <c r="AD15" s="360"/>
      <c r="AE15" s="360"/>
      <c r="AF15" s="360"/>
      <c r="AG15" s="361"/>
      <c r="AH15" s="359">
        <v>7084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7352363</v>
      </c>
      <c r="BO15" s="436"/>
      <c r="BP15" s="436"/>
      <c r="BQ15" s="436"/>
      <c r="BR15" s="436"/>
      <c r="BS15" s="436"/>
      <c r="BT15" s="436"/>
      <c r="BU15" s="437"/>
      <c r="BV15" s="435">
        <v>6700038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32.799999999999997</v>
      </c>
      <c r="AD16" s="487"/>
      <c r="AE16" s="487"/>
      <c r="AF16" s="487"/>
      <c r="AG16" s="488"/>
      <c r="AH16" s="486">
        <v>32.4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11497558</v>
      </c>
      <c r="BO16" s="407"/>
      <c r="BP16" s="407"/>
      <c r="BQ16" s="407"/>
      <c r="BR16" s="407"/>
      <c r="BS16" s="407"/>
      <c r="BT16" s="407"/>
      <c r="BU16" s="408"/>
      <c r="BV16" s="406">
        <v>11152279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13814</v>
      </c>
      <c r="AD17" s="360"/>
      <c r="AE17" s="360"/>
      <c r="AF17" s="360"/>
      <c r="AG17" s="361"/>
      <c r="AH17" s="359">
        <v>14119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9374087</v>
      </c>
      <c r="BO17" s="407"/>
      <c r="BP17" s="407"/>
      <c r="BQ17" s="407"/>
      <c r="BR17" s="407"/>
      <c r="BS17" s="407"/>
      <c r="BT17" s="407"/>
      <c r="BU17" s="408"/>
      <c r="BV17" s="406">
        <v>8528284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92.13</v>
      </c>
      <c r="M18" s="459"/>
      <c r="N18" s="459"/>
      <c r="O18" s="459"/>
      <c r="P18" s="459"/>
      <c r="Q18" s="459"/>
      <c r="R18" s="460"/>
      <c r="S18" s="460"/>
      <c r="T18" s="460"/>
      <c r="U18" s="460"/>
      <c r="V18" s="461"/>
      <c r="W18" s="477"/>
      <c r="X18" s="478"/>
      <c r="Y18" s="478"/>
      <c r="Z18" s="478"/>
      <c r="AA18" s="478"/>
      <c r="AB18" s="502"/>
      <c r="AC18" s="376">
        <v>64.599999999999994</v>
      </c>
      <c r="AD18" s="377"/>
      <c r="AE18" s="377"/>
      <c r="AF18" s="377"/>
      <c r="AG18" s="462"/>
      <c r="AH18" s="376">
        <v>64.599999999999994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13142405</v>
      </c>
      <c r="BO18" s="407"/>
      <c r="BP18" s="407"/>
      <c r="BQ18" s="407"/>
      <c r="BR18" s="407"/>
      <c r="BS18" s="407"/>
      <c r="BT18" s="407"/>
      <c r="BU18" s="408"/>
      <c r="BV18" s="406">
        <v>12897485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541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18317304</v>
      </c>
      <c r="BO19" s="407"/>
      <c r="BP19" s="407"/>
      <c r="BQ19" s="407"/>
      <c r="BR19" s="407"/>
      <c r="BS19" s="407"/>
      <c r="BT19" s="407"/>
      <c r="BU19" s="408"/>
      <c r="BV19" s="406">
        <v>17568799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21439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21073917</v>
      </c>
      <c r="BO22" s="436"/>
      <c r="BP22" s="436"/>
      <c r="BQ22" s="436"/>
      <c r="BR22" s="436"/>
      <c r="BS22" s="436"/>
      <c r="BT22" s="436"/>
      <c r="BU22" s="437"/>
      <c r="BV22" s="435">
        <v>21546855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12992733</v>
      </c>
      <c r="BO23" s="407"/>
      <c r="BP23" s="407"/>
      <c r="BQ23" s="407"/>
      <c r="BR23" s="407"/>
      <c r="BS23" s="407"/>
      <c r="BT23" s="407"/>
      <c r="BU23" s="408"/>
      <c r="BV23" s="406">
        <v>14371748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8640</v>
      </c>
      <c r="R24" s="360"/>
      <c r="S24" s="360"/>
      <c r="T24" s="360"/>
      <c r="U24" s="360"/>
      <c r="V24" s="361"/>
      <c r="W24" s="449"/>
      <c r="X24" s="386"/>
      <c r="Y24" s="387"/>
      <c r="Z24" s="362" t="s">
        <v>162</v>
      </c>
      <c r="AA24" s="363"/>
      <c r="AB24" s="363"/>
      <c r="AC24" s="363"/>
      <c r="AD24" s="363"/>
      <c r="AE24" s="363"/>
      <c r="AF24" s="363"/>
      <c r="AG24" s="364"/>
      <c r="AH24" s="359">
        <v>342</v>
      </c>
      <c r="AI24" s="360"/>
      <c r="AJ24" s="360"/>
      <c r="AK24" s="360"/>
      <c r="AL24" s="361"/>
      <c r="AM24" s="359">
        <v>1063962</v>
      </c>
      <c r="AN24" s="360"/>
      <c r="AO24" s="360"/>
      <c r="AP24" s="360"/>
      <c r="AQ24" s="360"/>
      <c r="AR24" s="361"/>
      <c r="AS24" s="359">
        <v>3111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11824452</v>
      </c>
      <c r="BO24" s="407"/>
      <c r="BP24" s="407"/>
      <c r="BQ24" s="407"/>
      <c r="BR24" s="407"/>
      <c r="BS24" s="407"/>
      <c r="BT24" s="407"/>
      <c r="BU24" s="408"/>
      <c r="BV24" s="406">
        <v>11366908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7070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4657526</v>
      </c>
      <c r="BO25" s="436"/>
      <c r="BP25" s="436"/>
      <c r="BQ25" s="436"/>
      <c r="BR25" s="436"/>
      <c r="BS25" s="436"/>
      <c r="BT25" s="436"/>
      <c r="BU25" s="437"/>
      <c r="BV25" s="435">
        <v>1828097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6270</v>
      </c>
      <c r="R26" s="360"/>
      <c r="S26" s="360"/>
      <c r="T26" s="360"/>
      <c r="U26" s="360"/>
      <c r="V26" s="361"/>
      <c r="W26" s="449"/>
      <c r="X26" s="386"/>
      <c r="Y26" s="387"/>
      <c r="Z26" s="362" t="s">
        <v>168</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4560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v>776234</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3990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2991981</v>
      </c>
      <c r="BO28" s="436"/>
      <c r="BP28" s="436"/>
      <c r="BQ28" s="436"/>
      <c r="BR28" s="436"/>
      <c r="BS28" s="436"/>
      <c r="BT28" s="436"/>
      <c r="BU28" s="437"/>
      <c r="BV28" s="435">
        <v>2989441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16</v>
      </c>
      <c r="M29" s="360"/>
      <c r="N29" s="360"/>
      <c r="O29" s="360"/>
      <c r="P29" s="361"/>
      <c r="Q29" s="359">
        <v>3700</v>
      </c>
      <c r="R29" s="360"/>
      <c r="S29" s="360"/>
      <c r="T29" s="360"/>
      <c r="U29" s="360"/>
      <c r="V29" s="361"/>
      <c r="W29" s="450"/>
      <c r="X29" s="451"/>
      <c r="Y29" s="452"/>
      <c r="Z29" s="362" t="s">
        <v>178</v>
      </c>
      <c r="AA29" s="363"/>
      <c r="AB29" s="363"/>
      <c r="AC29" s="363"/>
      <c r="AD29" s="363"/>
      <c r="AE29" s="363"/>
      <c r="AF29" s="363"/>
      <c r="AG29" s="364"/>
      <c r="AH29" s="359">
        <v>344</v>
      </c>
      <c r="AI29" s="360"/>
      <c r="AJ29" s="360"/>
      <c r="AK29" s="360"/>
      <c r="AL29" s="361"/>
      <c r="AM29" s="359">
        <v>1070598</v>
      </c>
      <c r="AN29" s="360"/>
      <c r="AO29" s="360"/>
      <c r="AP29" s="360"/>
      <c r="AQ29" s="360"/>
      <c r="AR29" s="361"/>
      <c r="AS29" s="359">
        <v>3112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1202829</v>
      </c>
      <c r="BO29" s="407"/>
      <c r="BP29" s="407"/>
      <c r="BQ29" s="407"/>
      <c r="BR29" s="407"/>
      <c r="BS29" s="407"/>
      <c r="BT29" s="407"/>
      <c r="BU29" s="408"/>
      <c r="BV29" s="406">
        <v>1057329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98.3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3774250</v>
      </c>
      <c r="BO30" s="441"/>
      <c r="BP30" s="441"/>
      <c r="BQ30" s="441"/>
      <c r="BR30" s="441"/>
      <c r="BS30" s="441"/>
      <c r="BT30" s="441"/>
      <c r="BU30" s="442"/>
      <c r="BV30" s="440">
        <v>2690083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周南地区衛生施設組合一般会計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牛島海運</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光地区消防組合一般会計</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光市スポーツ振興会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介護老人保健施設事業会計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周南東部環境施設組合一般会計</v>
      </c>
      <c r="BZ36" s="355"/>
      <c r="CA36" s="355"/>
      <c r="CB36" s="355"/>
      <c r="CC36" s="355"/>
      <c r="CD36" s="355"/>
      <c r="CE36" s="355"/>
      <c r="CF36" s="355"/>
      <c r="CG36" s="355"/>
      <c r="CH36" s="355"/>
      <c r="CI36" s="355"/>
      <c r="CJ36" s="355"/>
      <c r="CK36" s="355"/>
      <c r="CL36" s="355"/>
      <c r="CM36" s="355"/>
      <c r="CN36" s="175"/>
      <c r="CO36" s="354">
        <f t="shared" si="3"/>
        <v>21</v>
      </c>
      <c r="CP36" s="354"/>
      <c r="CQ36" s="355" t="str">
        <f>IF('各会計、関係団体の財政状況及び健全化判断比率'!BS9="","",'各会計、関係団体の財政状況及び健全化判断比率'!BS9)</f>
        <v>光市文化振興財団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8</v>
      </c>
      <c r="AN37" s="354"/>
      <c r="AO37" s="355" t="str">
        <f>IF('各会計、関係団体の財政状況及び健全化判断比率'!B34="","",'各会計、関係団体の財政状況及び健全化判断比率'!B34)</f>
        <v>下水道事業会計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山口県市町総合事務組合一般会計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山口県市町総合事務組合非常勤職員公務災害補償特別会計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山口県市町総合事務組合山口県市町公平委員会特別会計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山口県市町総合事務組合交通災害共済特別会計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山口県市町総合事務組合山口県自治会館管理特別会計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山口県後期高齢者医療広域連合一般会計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山口県後期高齢者医療広域連合後期高齢者医療特別会計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d/cCfNo57y273H6KfdRdSbOhk9staLc9duhR1h/kzW6PWYw2Xn59hGB9yLQ3wwxVBCjrCAqXaVa4pt+eiHqLtA==" saltValue="ks2v2yNnOHpkG9grrYRg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8299437</v>
      </c>
      <c r="S5" s="664"/>
      <c r="T5" s="664"/>
      <c r="U5" s="664"/>
      <c r="V5" s="664"/>
      <c r="W5" s="664"/>
      <c r="X5" s="664"/>
      <c r="Y5" s="689"/>
      <c r="Z5" s="702">
        <v>32.700000000000003</v>
      </c>
      <c r="AA5" s="702"/>
      <c r="AB5" s="702"/>
      <c r="AC5" s="702"/>
      <c r="AD5" s="703">
        <v>7778573</v>
      </c>
      <c r="AE5" s="703"/>
      <c r="AF5" s="703"/>
      <c r="AG5" s="703"/>
      <c r="AH5" s="703"/>
      <c r="AI5" s="703"/>
      <c r="AJ5" s="703"/>
      <c r="AK5" s="703"/>
      <c r="AL5" s="690">
        <v>57.1</v>
      </c>
      <c r="AM5" s="672"/>
      <c r="AN5" s="672"/>
      <c r="AO5" s="691"/>
      <c r="AP5" s="666" t="s">
        <v>217</v>
      </c>
      <c r="AQ5" s="667"/>
      <c r="AR5" s="667"/>
      <c r="AS5" s="667"/>
      <c r="AT5" s="667"/>
      <c r="AU5" s="667"/>
      <c r="AV5" s="667"/>
      <c r="AW5" s="667"/>
      <c r="AX5" s="667"/>
      <c r="AY5" s="667"/>
      <c r="AZ5" s="667"/>
      <c r="BA5" s="667"/>
      <c r="BB5" s="667"/>
      <c r="BC5" s="667"/>
      <c r="BD5" s="667"/>
      <c r="BE5" s="667"/>
      <c r="BF5" s="668"/>
      <c r="BG5" s="608">
        <v>7775053</v>
      </c>
      <c r="BH5" s="609"/>
      <c r="BI5" s="609"/>
      <c r="BJ5" s="609"/>
      <c r="BK5" s="609"/>
      <c r="BL5" s="609"/>
      <c r="BM5" s="609"/>
      <c r="BN5" s="610"/>
      <c r="BO5" s="646">
        <v>93.7</v>
      </c>
      <c r="BP5" s="646"/>
      <c r="BQ5" s="646"/>
      <c r="BR5" s="646"/>
      <c r="BS5" s="647">
        <v>199728</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159268</v>
      </c>
      <c r="S6" s="609"/>
      <c r="T6" s="609"/>
      <c r="U6" s="609"/>
      <c r="V6" s="609"/>
      <c r="W6" s="609"/>
      <c r="X6" s="609"/>
      <c r="Y6" s="610"/>
      <c r="Z6" s="646">
        <v>0.6</v>
      </c>
      <c r="AA6" s="646"/>
      <c r="AB6" s="646"/>
      <c r="AC6" s="646"/>
      <c r="AD6" s="647">
        <v>159268</v>
      </c>
      <c r="AE6" s="647"/>
      <c r="AF6" s="647"/>
      <c r="AG6" s="647"/>
      <c r="AH6" s="647"/>
      <c r="AI6" s="647"/>
      <c r="AJ6" s="647"/>
      <c r="AK6" s="647"/>
      <c r="AL6" s="611">
        <v>1.2</v>
      </c>
      <c r="AM6" s="612"/>
      <c r="AN6" s="612"/>
      <c r="AO6" s="648"/>
      <c r="AP6" s="605" t="s">
        <v>222</v>
      </c>
      <c r="AQ6" s="606"/>
      <c r="AR6" s="606"/>
      <c r="AS6" s="606"/>
      <c r="AT6" s="606"/>
      <c r="AU6" s="606"/>
      <c r="AV6" s="606"/>
      <c r="AW6" s="606"/>
      <c r="AX6" s="606"/>
      <c r="AY6" s="606"/>
      <c r="AZ6" s="606"/>
      <c r="BA6" s="606"/>
      <c r="BB6" s="606"/>
      <c r="BC6" s="606"/>
      <c r="BD6" s="606"/>
      <c r="BE6" s="606"/>
      <c r="BF6" s="607"/>
      <c r="BG6" s="608">
        <v>7775053</v>
      </c>
      <c r="BH6" s="609"/>
      <c r="BI6" s="609"/>
      <c r="BJ6" s="609"/>
      <c r="BK6" s="609"/>
      <c r="BL6" s="609"/>
      <c r="BM6" s="609"/>
      <c r="BN6" s="610"/>
      <c r="BO6" s="646">
        <v>93.7</v>
      </c>
      <c r="BP6" s="646"/>
      <c r="BQ6" s="646"/>
      <c r="BR6" s="646"/>
      <c r="BS6" s="647">
        <v>199728</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189635</v>
      </c>
      <c r="CS6" s="609"/>
      <c r="CT6" s="609"/>
      <c r="CU6" s="609"/>
      <c r="CV6" s="609"/>
      <c r="CW6" s="609"/>
      <c r="CX6" s="609"/>
      <c r="CY6" s="610"/>
      <c r="CZ6" s="690">
        <v>0.8</v>
      </c>
      <c r="DA6" s="672"/>
      <c r="DB6" s="672"/>
      <c r="DC6" s="692"/>
      <c r="DD6" s="614">
        <v>2310</v>
      </c>
      <c r="DE6" s="609"/>
      <c r="DF6" s="609"/>
      <c r="DG6" s="609"/>
      <c r="DH6" s="609"/>
      <c r="DI6" s="609"/>
      <c r="DJ6" s="609"/>
      <c r="DK6" s="609"/>
      <c r="DL6" s="609"/>
      <c r="DM6" s="609"/>
      <c r="DN6" s="609"/>
      <c r="DO6" s="609"/>
      <c r="DP6" s="610"/>
      <c r="DQ6" s="614">
        <v>189631</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4391</v>
      </c>
      <c r="S7" s="609"/>
      <c r="T7" s="609"/>
      <c r="U7" s="609"/>
      <c r="V7" s="609"/>
      <c r="W7" s="609"/>
      <c r="X7" s="609"/>
      <c r="Y7" s="610"/>
      <c r="Z7" s="646">
        <v>0</v>
      </c>
      <c r="AA7" s="646"/>
      <c r="AB7" s="646"/>
      <c r="AC7" s="646"/>
      <c r="AD7" s="647">
        <v>4391</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3475673</v>
      </c>
      <c r="BH7" s="609"/>
      <c r="BI7" s="609"/>
      <c r="BJ7" s="609"/>
      <c r="BK7" s="609"/>
      <c r="BL7" s="609"/>
      <c r="BM7" s="609"/>
      <c r="BN7" s="610"/>
      <c r="BO7" s="646">
        <v>41.9</v>
      </c>
      <c r="BP7" s="646"/>
      <c r="BQ7" s="646"/>
      <c r="BR7" s="646"/>
      <c r="BS7" s="647">
        <v>199728</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5034194</v>
      </c>
      <c r="CS7" s="609"/>
      <c r="CT7" s="609"/>
      <c r="CU7" s="609"/>
      <c r="CV7" s="609"/>
      <c r="CW7" s="609"/>
      <c r="CX7" s="609"/>
      <c r="CY7" s="610"/>
      <c r="CZ7" s="646">
        <v>20.6</v>
      </c>
      <c r="DA7" s="646"/>
      <c r="DB7" s="646"/>
      <c r="DC7" s="646"/>
      <c r="DD7" s="614">
        <v>1031868</v>
      </c>
      <c r="DE7" s="609"/>
      <c r="DF7" s="609"/>
      <c r="DG7" s="609"/>
      <c r="DH7" s="609"/>
      <c r="DI7" s="609"/>
      <c r="DJ7" s="609"/>
      <c r="DK7" s="609"/>
      <c r="DL7" s="609"/>
      <c r="DM7" s="609"/>
      <c r="DN7" s="609"/>
      <c r="DO7" s="609"/>
      <c r="DP7" s="610"/>
      <c r="DQ7" s="614">
        <v>3832491</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40579</v>
      </c>
      <c r="S8" s="609"/>
      <c r="T8" s="609"/>
      <c r="U8" s="609"/>
      <c r="V8" s="609"/>
      <c r="W8" s="609"/>
      <c r="X8" s="609"/>
      <c r="Y8" s="610"/>
      <c r="Z8" s="646">
        <v>0.2</v>
      </c>
      <c r="AA8" s="646"/>
      <c r="AB8" s="646"/>
      <c r="AC8" s="646"/>
      <c r="AD8" s="647">
        <v>40579</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88675</v>
      </c>
      <c r="BH8" s="609"/>
      <c r="BI8" s="609"/>
      <c r="BJ8" s="609"/>
      <c r="BK8" s="609"/>
      <c r="BL8" s="609"/>
      <c r="BM8" s="609"/>
      <c r="BN8" s="610"/>
      <c r="BO8" s="646">
        <v>1.1000000000000001</v>
      </c>
      <c r="BP8" s="646"/>
      <c r="BQ8" s="646"/>
      <c r="BR8" s="646"/>
      <c r="BS8" s="647" t="s">
        <v>121</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8162444</v>
      </c>
      <c r="CS8" s="609"/>
      <c r="CT8" s="609"/>
      <c r="CU8" s="609"/>
      <c r="CV8" s="609"/>
      <c r="CW8" s="609"/>
      <c r="CX8" s="609"/>
      <c r="CY8" s="610"/>
      <c r="CZ8" s="646">
        <v>33.4</v>
      </c>
      <c r="DA8" s="646"/>
      <c r="DB8" s="646"/>
      <c r="DC8" s="646"/>
      <c r="DD8" s="614">
        <v>103581</v>
      </c>
      <c r="DE8" s="609"/>
      <c r="DF8" s="609"/>
      <c r="DG8" s="609"/>
      <c r="DH8" s="609"/>
      <c r="DI8" s="609"/>
      <c r="DJ8" s="609"/>
      <c r="DK8" s="609"/>
      <c r="DL8" s="609"/>
      <c r="DM8" s="609"/>
      <c r="DN8" s="609"/>
      <c r="DO8" s="609"/>
      <c r="DP8" s="610"/>
      <c r="DQ8" s="614">
        <v>4633433</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45259</v>
      </c>
      <c r="S9" s="609"/>
      <c r="T9" s="609"/>
      <c r="U9" s="609"/>
      <c r="V9" s="609"/>
      <c r="W9" s="609"/>
      <c r="X9" s="609"/>
      <c r="Y9" s="610"/>
      <c r="Z9" s="646">
        <v>0.2</v>
      </c>
      <c r="AA9" s="646"/>
      <c r="AB9" s="646"/>
      <c r="AC9" s="646"/>
      <c r="AD9" s="647">
        <v>45259</v>
      </c>
      <c r="AE9" s="647"/>
      <c r="AF9" s="647"/>
      <c r="AG9" s="647"/>
      <c r="AH9" s="647"/>
      <c r="AI9" s="647"/>
      <c r="AJ9" s="647"/>
      <c r="AK9" s="647"/>
      <c r="AL9" s="611">
        <v>0.3</v>
      </c>
      <c r="AM9" s="612"/>
      <c r="AN9" s="612"/>
      <c r="AO9" s="648"/>
      <c r="AP9" s="605" t="s">
        <v>231</v>
      </c>
      <c r="AQ9" s="606"/>
      <c r="AR9" s="606"/>
      <c r="AS9" s="606"/>
      <c r="AT9" s="606"/>
      <c r="AU9" s="606"/>
      <c r="AV9" s="606"/>
      <c r="AW9" s="606"/>
      <c r="AX9" s="606"/>
      <c r="AY9" s="606"/>
      <c r="AZ9" s="606"/>
      <c r="BA9" s="606"/>
      <c r="BB9" s="606"/>
      <c r="BC9" s="606"/>
      <c r="BD9" s="606"/>
      <c r="BE9" s="606"/>
      <c r="BF9" s="607"/>
      <c r="BG9" s="608">
        <v>2567650</v>
      </c>
      <c r="BH9" s="609"/>
      <c r="BI9" s="609"/>
      <c r="BJ9" s="609"/>
      <c r="BK9" s="609"/>
      <c r="BL9" s="609"/>
      <c r="BM9" s="609"/>
      <c r="BN9" s="610"/>
      <c r="BO9" s="646">
        <v>30.9</v>
      </c>
      <c r="BP9" s="646"/>
      <c r="BQ9" s="646"/>
      <c r="BR9" s="646"/>
      <c r="BS9" s="647" t="s">
        <v>121</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2728999</v>
      </c>
      <c r="CS9" s="609"/>
      <c r="CT9" s="609"/>
      <c r="CU9" s="609"/>
      <c r="CV9" s="609"/>
      <c r="CW9" s="609"/>
      <c r="CX9" s="609"/>
      <c r="CY9" s="610"/>
      <c r="CZ9" s="646">
        <v>11.2</v>
      </c>
      <c r="DA9" s="646"/>
      <c r="DB9" s="646"/>
      <c r="DC9" s="646"/>
      <c r="DD9" s="614">
        <v>26949</v>
      </c>
      <c r="DE9" s="609"/>
      <c r="DF9" s="609"/>
      <c r="DG9" s="609"/>
      <c r="DH9" s="609"/>
      <c r="DI9" s="609"/>
      <c r="DJ9" s="609"/>
      <c r="DK9" s="609"/>
      <c r="DL9" s="609"/>
      <c r="DM9" s="609"/>
      <c r="DN9" s="609"/>
      <c r="DO9" s="609"/>
      <c r="DP9" s="610"/>
      <c r="DQ9" s="614">
        <v>2402239</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120144</v>
      </c>
      <c r="BH10" s="609"/>
      <c r="BI10" s="609"/>
      <c r="BJ10" s="609"/>
      <c r="BK10" s="609"/>
      <c r="BL10" s="609"/>
      <c r="BM10" s="609"/>
      <c r="BN10" s="610"/>
      <c r="BO10" s="646">
        <v>1.4</v>
      </c>
      <c r="BP10" s="646"/>
      <c r="BQ10" s="646"/>
      <c r="BR10" s="646"/>
      <c r="BS10" s="647" t="s">
        <v>121</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14455</v>
      </c>
      <c r="CS10" s="609"/>
      <c r="CT10" s="609"/>
      <c r="CU10" s="609"/>
      <c r="CV10" s="609"/>
      <c r="CW10" s="609"/>
      <c r="CX10" s="609"/>
      <c r="CY10" s="610"/>
      <c r="CZ10" s="646">
        <v>0.1</v>
      </c>
      <c r="DA10" s="646"/>
      <c r="DB10" s="646"/>
      <c r="DC10" s="646"/>
      <c r="DD10" s="614" t="s">
        <v>121</v>
      </c>
      <c r="DE10" s="609"/>
      <c r="DF10" s="609"/>
      <c r="DG10" s="609"/>
      <c r="DH10" s="609"/>
      <c r="DI10" s="609"/>
      <c r="DJ10" s="609"/>
      <c r="DK10" s="609"/>
      <c r="DL10" s="609"/>
      <c r="DM10" s="609"/>
      <c r="DN10" s="609"/>
      <c r="DO10" s="609"/>
      <c r="DP10" s="610"/>
      <c r="DQ10" s="614">
        <v>12532</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1161776</v>
      </c>
      <c r="S11" s="609"/>
      <c r="T11" s="609"/>
      <c r="U11" s="609"/>
      <c r="V11" s="609"/>
      <c r="W11" s="609"/>
      <c r="X11" s="609"/>
      <c r="Y11" s="610"/>
      <c r="Z11" s="611">
        <v>4.5999999999999996</v>
      </c>
      <c r="AA11" s="612"/>
      <c r="AB11" s="612"/>
      <c r="AC11" s="613"/>
      <c r="AD11" s="614">
        <v>1161776</v>
      </c>
      <c r="AE11" s="609"/>
      <c r="AF11" s="609"/>
      <c r="AG11" s="609"/>
      <c r="AH11" s="609"/>
      <c r="AI11" s="609"/>
      <c r="AJ11" s="609"/>
      <c r="AK11" s="610"/>
      <c r="AL11" s="611">
        <v>8.5</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699204</v>
      </c>
      <c r="BH11" s="609"/>
      <c r="BI11" s="609"/>
      <c r="BJ11" s="609"/>
      <c r="BK11" s="609"/>
      <c r="BL11" s="609"/>
      <c r="BM11" s="609"/>
      <c r="BN11" s="610"/>
      <c r="BO11" s="646">
        <v>8.4</v>
      </c>
      <c r="BP11" s="646"/>
      <c r="BQ11" s="646"/>
      <c r="BR11" s="646"/>
      <c r="BS11" s="647">
        <v>199728</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502241</v>
      </c>
      <c r="CS11" s="609"/>
      <c r="CT11" s="609"/>
      <c r="CU11" s="609"/>
      <c r="CV11" s="609"/>
      <c r="CW11" s="609"/>
      <c r="CX11" s="609"/>
      <c r="CY11" s="610"/>
      <c r="CZ11" s="646">
        <v>2.1</v>
      </c>
      <c r="DA11" s="646"/>
      <c r="DB11" s="646"/>
      <c r="DC11" s="646"/>
      <c r="DD11" s="614">
        <v>170482</v>
      </c>
      <c r="DE11" s="609"/>
      <c r="DF11" s="609"/>
      <c r="DG11" s="609"/>
      <c r="DH11" s="609"/>
      <c r="DI11" s="609"/>
      <c r="DJ11" s="609"/>
      <c r="DK11" s="609"/>
      <c r="DL11" s="609"/>
      <c r="DM11" s="609"/>
      <c r="DN11" s="609"/>
      <c r="DO11" s="609"/>
      <c r="DP11" s="610"/>
      <c r="DQ11" s="614">
        <v>330122</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3839071</v>
      </c>
      <c r="BH12" s="609"/>
      <c r="BI12" s="609"/>
      <c r="BJ12" s="609"/>
      <c r="BK12" s="609"/>
      <c r="BL12" s="609"/>
      <c r="BM12" s="609"/>
      <c r="BN12" s="610"/>
      <c r="BO12" s="646">
        <v>46.3</v>
      </c>
      <c r="BP12" s="646"/>
      <c r="BQ12" s="646"/>
      <c r="BR12" s="646"/>
      <c r="BS12" s="647" t="s">
        <v>121</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711687</v>
      </c>
      <c r="CS12" s="609"/>
      <c r="CT12" s="609"/>
      <c r="CU12" s="609"/>
      <c r="CV12" s="609"/>
      <c r="CW12" s="609"/>
      <c r="CX12" s="609"/>
      <c r="CY12" s="610"/>
      <c r="CZ12" s="646">
        <v>2.9</v>
      </c>
      <c r="DA12" s="646"/>
      <c r="DB12" s="646"/>
      <c r="DC12" s="646"/>
      <c r="DD12" s="614">
        <v>14570</v>
      </c>
      <c r="DE12" s="609"/>
      <c r="DF12" s="609"/>
      <c r="DG12" s="609"/>
      <c r="DH12" s="609"/>
      <c r="DI12" s="609"/>
      <c r="DJ12" s="609"/>
      <c r="DK12" s="609"/>
      <c r="DL12" s="609"/>
      <c r="DM12" s="609"/>
      <c r="DN12" s="609"/>
      <c r="DO12" s="609"/>
      <c r="DP12" s="610"/>
      <c r="DQ12" s="614">
        <v>263055</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3820782</v>
      </c>
      <c r="BH13" s="609"/>
      <c r="BI13" s="609"/>
      <c r="BJ13" s="609"/>
      <c r="BK13" s="609"/>
      <c r="BL13" s="609"/>
      <c r="BM13" s="609"/>
      <c r="BN13" s="610"/>
      <c r="BO13" s="646">
        <v>46</v>
      </c>
      <c r="BP13" s="646"/>
      <c r="BQ13" s="646"/>
      <c r="BR13" s="646"/>
      <c r="BS13" s="647" t="s">
        <v>121</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1438712</v>
      </c>
      <c r="CS13" s="609"/>
      <c r="CT13" s="609"/>
      <c r="CU13" s="609"/>
      <c r="CV13" s="609"/>
      <c r="CW13" s="609"/>
      <c r="CX13" s="609"/>
      <c r="CY13" s="610"/>
      <c r="CZ13" s="646">
        <v>5.9</v>
      </c>
      <c r="DA13" s="646"/>
      <c r="DB13" s="646"/>
      <c r="DC13" s="646"/>
      <c r="DD13" s="614">
        <v>309186</v>
      </c>
      <c r="DE13" s="609"/>
      <c r="DF13" s="609"/>
      <c r="DG13" s="609"/>
      <c r="DH13" s="609"/>
      <c r="DI13" s="609"/>
      <c r="DJ13" s="609"/>
      <c r="DK13" s="609"/>
      <c r="DL13" s="609"/>
      <c r="DM13" s="609"/>
      <c r="DN13" s="609"/>
      <c r="DO13" s="609"/>
      <c r="DP13" s="610"/>
      <c r="DQ13" s="614">
        <v>1100947</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1654</v>
      </c>
      <c r="S14" s="609"/>
      <c r="T14" s="609"/>
      <c r="U14" s="609"/>
      <c r="V14" s="609"/>
      <c r="W14" s="609"/>
      <c r="X14" s="609"/>
      <c r="Y14" s="610"/>
      <c r="Z14" s="646">
        <v>0</v>
      </c>
      <c r="AA14" s="646"/>
      <c r="AB14" s="646"/>
      <c r="AC14" s="646"/>
      <c r="AD14" s="647">
        <v>1654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165769</v>
      </c>
      <c r="BH14" s="609"/>
      <c r="BI14" s="609"/>
      <c r="BJ14" s="609"/>
      <c r="BK14" s="609"/>
      <c r="BL14" s="609"/>
      <c r="BM14" s="609"/>
      <c r="BN14" s="610"/>
      <c r="BO14" s="646">
        <v>2</v>
      </c>
      <c r="BP14" s="646"/>
      <c r="BQ14" s="646"/>
      <c r="BR14" s="646"/>
      <c r="BS14" s="647" t="s">
        <v>121</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818017</v>
      </c>
      <c r="CS14" s="609"/>
      <c r="CT14" s="609"/>
      <c r="CU14" s="609"/>
      <c r="CV14" s="609"/>
      <c r="CW14" s="609"/>
      <c r="CX14" s="609"/>
      <c r="CY14" s="610"/>
      <c r="CZ14" s="646">
        <v>3.4</v>
      </c>
      <c r="DA14" s="646"/>
      <c r="DB14" s="646"/>
      <c r="DC14" s="646"/>
      <c r="DD14" s="614">
        <v>29922</v>
      </c>
      <c r="DE14" s="609"/>
      <c r="DF14" s="609"/>
      <c r="DG14" s="609"/>
      <c r="DH14" s="609"/>
      <c r="DI14" s="609"/>
      <c r="DJ14" s="609"/>
      <c r="DK14" s="609"/>
      <c r="DL14" s="609"/>
      <c r="DM14" s="609"/>
      <c r="DN14" s="609"/>
      <c r="DO14" s="609"/>
      <c r="DP14" s="610"/>
      <c r="DQ14" s="614">
        <v>781840</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294540</v>
      </c>
      <c r="BH15" s="609"/>
      <c r="BI15" s="609"/>
      <c r="BJ15" s="609"/>
      <c r="BK15" s="609"/>
      <c r="BL15" s="609"/>
      <c r="BM15" s="609"/>
      <c r="BN15" s="610"/>
      <c r="BO15" s="646">
        <v>3.5</v>
      </c>
      <c r="BP15" s="646"/>
      <c r="BQ15" s="646"/>
      <c r="BR15" s="646"/>
      <c r="BS15" s="647" t="s">
        <v>121</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2166431</v>
      </c>
      <c r="CS15" s="609"/>
      <c r="CT15" s="609"/>
      <c r="CU15" s="609"/>
      <c r="CV15" s="609"/>
      <c r="CW15" s="609"/>
      <c r="CX15" s="609"/>
      <c r="CY15" s="610"/>
      <c r="CZ15" s="646">
        <v>8.9</v>
      </c>
      <c r="DA15" s="646"/>
      <c r="DB15" s="646"/>
      <c r="DC15" s="646"/>
      <c r="DD15" s="614">
        <v>519006</v>
      </c>
      <c r="DE15" s="609"/>
      <c r="DF15" s="609"/>
      <c r="DG15" s="609"/>
      <c r="DH15" s="609"/>
      <c r="DI15" s="609"/>
      <c r="DJ15" s="609"/>
      <c r="DK15" s="609"/>
      <c r="DL15" s="609"/>
      <c r="DM15" s="609"/>
      <c r="DN15" s="609"/>
      <c r="DO15" s="609"/>
      <c r="DP15" s="610"/>
      <c r="DQ15" s="614">
        <v>1322755</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20804</v>
      </c>
      <c r="S16" s="609"/>
      <c r="T16" s="609"/>
      <c r="U16" s="609"/>
      <c r="V16" s="609"/>
      <c r="W16" s="609"/>
      <c r="X16" s="609"/>
      <c r="Y16" s="610"/>
      <c r="Z16" s="646">
        <v>0.1</v>
      </c>
      <c r="AA16" s="646"/>
      <c r="AB16" s="646"/>
      <c r="AC16" s="646"/>
      <c r="AD16" s="647">
        <v>20804</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219080</v>
      </c>
      <c r="CS16" s="609"/>
      <c r="CT16" s="609"/>
      <c r="CU16" s="609"/>
      <c r="CV16" s="609"/>
      <c r="CW16" s="609"/>
      <c r="CX16" s="609"/>
      <c r="CY16" s="610"/>
      <c r="CZ16" s="646">
        <v>0.9</v>
      </c>
      <c r="DA16" s="646"/>
      <c r="DB16" s="646"/>
      <c r="DC16" s="646"/>
      <c r="DD16" s="614" t="s">
        <v>121</v>
      </c>
      <c r="DE16" s="609"/>
      <c r="DF16" s="609"/>
      <c r="DG16" s="609"/>
      <c r="DH16" s="609"/>
      <c r="DI16" s="609"/>
      <c r="DJ16" s="609"/>
      <c r="DK16" s="609"/>
      <c r="DL16" s="609"/>
      <c r="DM16" s="609"/>
      <c r="DN16" s="609"/>
      <c r="DO16" s="609"/>
      <c r="DP16" s="610"/>
      <c r="DQ16" s="614">
        <v>81026</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97239</v>
      </c>
      <c r="S17" s="609"/>
      <c r="T17" s="609"/>
      <c r="U17" s="609"/>
      <c r="V17" s="609"/>
      <c r="W17" s="609"/>
      <c r="X17" s="609"/>
      <c r="Y17" s="610"/>
      <c r="Z17" s="646">
        <v>0.4</v>
      </c>
      <c r="AA17" s="646"/>
      <c r="AB17" s="646"/>
      <c r="AC17" s="646"/>
      <c r="AD17" s="647">
        <v>97239</v>
      </c>
      <c r="AE17" s="647"/>
      <c r="AF17" s="647"/>
      <c r="AG17" s="647"/>
      <c r="AH17" s="647"/>
      <c r="AI17" s="647"/>
      <c r="AJ17" s="647"/>
      <c r="AK17" s="647"/>
      <c r="AL17" s="611">
        <v>0.7</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2424550</v>
      </c>
      <c r="CS17" s="609"/>
      <c r="CT17" s="609"/>
      <c r="CU17" s="609"/>
      <c r="CV17" s="609"/>
      <c r="CW17" s="609"/>
      <c r="CX17" s="609"/>
      <c r="CY17" s="610"/>
      <c r="CZ17" s="646">
        <v>9.9</v>
      </c>
      <c r="DA17" s="646"/>
      <c r="DB17" s="646"/>
      <c r="DC17" s="646"/>
      <c r="DD17" s="614" t="s">
        <v>121</v>
      </c>
      <c r="DE17" s="609"/>
      <c r="DF17" s="609"/>
      <c r="DG17" s="609"/>
      <c r="DH17" s="609"/>
      <c r="DI17" s="609"/>
      <c r="DJ17" s="609"/>
      <c r="DK17" s="609"/>
      <c r="DL17" s="609"/>
      <c r="DM17" s="609"/>
      <c r="DN17" s="609"/>
      <c r="DO17" s="609"/>
      <c r="DP17" s="610"/>
      <c r="DQ17" s="614">
        <v>2368129</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57225</v>
      </c>
      <c r="S18" s="609"/>
      <c r="T18" s="609"/>
      <c r="U18" s="609"/>
      <c r="V18" s="609"/>
      <c r="W18" s="609"/>
      <c r="X18" s="609"/>
      <c r="Y18" s="610"/>
      <c r="Z18" s="646">
        <v>0.2</v>
      </c>
      <c r="AA18" s="646"/>
      <c r="AB18" s="646"/>
      <c r="AC18" s="646"/>
      <c r="AD18" s="647">
        <v>57225</v>
      </c>
      <c r="AE18" s="647"/>
      <c r="AF18" s="647"/>
      <c r="AG18" s="647"/>
      <c r="AH18" s="647"/>
      <c r="AI18" s="647"/>
      <c r="AJ18" s="647"/>
      <c r="AK18" s="647"/>
      <c r="AL18" s="611">
        <v>0.4</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50936</v>
      </c>
      <c r="S19" s="609"/>
      <c r="T19" s="609"/>
      <c r="U19" s="609"/>
      <c r="V19" s="609"/>
      <c r="W19" s="609"/>
      <c r="X19" s="609"/>
      <c r="Y19" s="610"/>
      <c r="Z19" s="646">
        <v>0.2</v>
      </c>
      <c r="AA19" s="646"/>
      <c r="AB19" s="646"/>
      <c r="AC19" s="646"/>
      <c r="AD19" s="647">
        <v>50936</v>
      </c>
      <c r="AE19" s="647"/>
      <c r="AF19" s="647"/>
      <c r="AG19" s="647"/>
      <c r="AH19" s="647"/>
      <c r="AI19" s="647"/>
      <c r="AJ19" s="647"/>
      <c r="AK19" s="647"/>
      <c r="AL19" s="611">
        <v>0.4</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524384</v>
      </c>
      <c r="BH19" s="609"/>
      <c r="BI19" s="609"/>
      <c r="BJ19" s="609"/>
      <c r="BK19" s="609"/>
      <c r="BL19" s="609"/>
      <c r="BM19" s="609"/>
      <c r="BN19" s="610"/>
      <c r="BO19" s="646">
        <v>6.3</v>
      </c>
      <c r="BP19" s="646"/>
      <c r="BQ19" s="646"/>
      <c r="BR19" s="646"/>
      <c r="BS19" s="647" t="s">
        <v>121</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6289</v>
      </c>
      <c r="S20" s="609"/>
      <c r="T20" s="609"/>
      <c r="U20" s="609"/>
      <c r="V20" s="609"/>
      <c r="W20" s="609"/>
      <c r="X20" s="609"/>
      <c r="Y20" s="610"/>
      <c r="Z20" s="646">
        <v>0</v>
      </c>
      <c r="AA20" s="646"/>
      <c r="AB20" s="646"/>
      <c r="AC20" s="646"/>
      <c r="AD20" s="647">
        <v>6289</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524384</v>
      </c>
      <c r="BH20" s="609"/>
      <c r="BI20" s="609"/>
      <c r="BJ20" s="609"/>
      <c r="BK20" s="609"/>
      <c r="BL20" s="609"/>
      <c r="BM20" s="609"/>
      <c r="BN20" s="610"/>
      <c r="BO20" s="646">
        <v>6.3</v>
      </c>
      <c r="BP20" s="646"/>
      <c r="BQ20" s="646"/>
      <c r="BR20" s="646"/>
      <c r="BS20" s="647" t="s">
        <v>121</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24410445</v>
      </c>
      <c r="CS20" s="609"/>
      <c r="CT20" s="609"/>
      <c r="CU20" s="609"/>
      <c r="CV20" s="609"/>
      <c r="CW20" s="609"/>
      <c r="CX20" s="609"/>
      <c r="CY20" s="610"/>
      <c r="CZ20" s="646">
        <v>100</v>
      </c>
      <c r="DA20" s="646"/>
      <c r="DB20" s="646"/>
      <c r="DC20" s="646"/>
      <c r="DD20" s="614">
        <v>2207874</v>
      </c>
      <c r="DE20" s="609"/>
      <c r="DF20" s="609"/>
      <c r="DG20" s="609"/>
      <c r="DH20" s="609"/>
      <c r="DI20" s="609"/>
      <c r="DJ20" s="609"/>
      <c r="DK20" s="609"/>
      <c r="DL20" s="609"/>
      <c r="DM20" s="609"/>
      <c r="DN20" s="609"/>
      <c r="DO20" s="609"/>
      <c r="DP20" s="610"/>
      <c r="DQ20" s="614">
        <v>17318200</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4813794</v>
      </c>
      <c r="S21" s="609"/>
      <c r="T21" s="609"/>
      <c r="U21" s="609"/>
      <c r="V21" s="609"/>
      <c r="W21" s="609"/>
      <c r="X21" s="609"/>
      <c r="Y21" s="610"/>
      <c r="Z21" s="646">
        <v>18.899999999999999</v>
      </c>
      <c r="AA21" s="646"/>
      <c r="AB21" s="646"/>
      <c r="AC21" s="646"/>
      <c r="AD21" s="647">
        <v>4145195</v>
      </c>
      <c r="AE21" s="647"/>
      <c r="AF21" s="647"/>
      <c r="AG21" s="647"/>
      <c r="AH21" s="647"/>
      <c r="AI21" s="647"/>
      <c r="AJ21" s="647"/>
      <c r="AK21" s="647"/>
      <c r="AL21" s="611">
        <v>30.4</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3520</v>
      </c>
      <c r="BH21" s="609"/>
      <c r="BI21" s="609"/>
      <c r="BJ21" s="609"/>
      <c r="BK21" s="609"/>
      <c r="BL21" s="609"/>
      <c r="BM21" s="609"/>
      <c r="BN21" s="610"/>
      <c r="BO21" s="646">
        <v>0</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4145195</v>
      </c>
      <c r="S22" s="609"/>
      <c r="T22" s="609"/>
      <c r="U22" s="609"/>
      <c r="V22" s="609"/>
      <c r="W22" s="609"/>
      <c r="X22" s="609"/>
      <c r="Y22" s="610"/>
      <c r="Z22" s="646">
        <v>16.3</v>
      </c>
      <c r="AA22" s="646"/>
      <c r="AB22" s="646"/>
      <c r="AC22" s="646"/>
      <c r="AD22" s="647">
        <v>4145195</v>
      </c>
      <c r="AE22" s="647"/>
      <c r="AF22" s="647"/>
      <c r="AG22" s="647"/>
      <c r="AH22" s="647"/>
      <c r="AI22" s="647"/>
      <c r="AJ22" s="647"/>
      <c r="AK22" s="647"/>
      <c r="AL22" s="611">
        <v>30.4</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668599</v>
      </c>
      <c r="S23" s="609"/>
      <c r="T23" s="609"/>
      <c r="U23" s="609"/>
      <c r="V23" s="609"/>
      <c r="W23" s="609"/>
      <c r="X23" s="609"/>
      <c r="Y23" s="610"/>
      <c r="Z23" s="646">
        <v>2.6</v>
      </c>
      <c r="AA23" s="646"/>
      <c r="AB23" s="646"/>
      <c r="AC23" s="646"/>
      <c r="AD23" s="647" t="s">
        <v>121</v>
      </c>
      <c r="AE23" s="647"/>
      <c r="AF23" s="647"/>
      <c r="AG23" s="647"/>
      <c r="AH23" s="647"/>
      <c r="AI23" s="647"/>
      <c r="AJ23" s="647"/>
      <c r="AK23" s="647"/>
      <c r="AL23" s="611" t="s">
        <v>121</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520864</v>
      </c>
      <c r="BH23" s="609"/>
      <c r="BI23" s="609"/>
      <c r="BJ23" s="609"/>
      <c r="BK23" s="609"/>
      <c r="BL23" s="609"/>
      <c r="BM23" s="609"/>
      <c r="BN23" s="610"/>
      <c r="BO23" s="646">
        <v>6.3</v>
      </c>
      <c r="BP23" s="646"/>
      <c r="BQ23" s="646"/>
      <c r="BR23" s="646"/>
      <c r="BS23" s="647" t="s">
        <v>121</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10568884</v>
      </c>
      <c r="CS24" s="664"/>
      <c r="CT24" s="664"/>
      <c r="CU24" s="664"/>
      <c r="CV24" s="664"/>
      <c r="CW24" s="664"/>
      <c r="CX24" s="664"/>
      <c r="CY24" s="689"/>
      <c r="CZ24" s="690">
        <v>43.3</v>
      </c>
      <c r="DA24" s="672"/>
      <c r="DB24" s="672"/>
      <c r="DC24" s="692"/>
      <c r="DD24" s="688">
        <v>7305482</v>
      </c>
      <c r="DE24" s="664"/>
      <c r="DF24" s="664"/>
      <c r="DG24" s="664"/>
      <c r="DH24" s="664"/>
      <c r="DI24" s="664"/>
      <c r="DJ24" s="664"/>
      <c r="DK24" s="689"/>
      <c r="DL24" s="688">
        <v>6566824</v>
      </c>
      <c r="DM24" s="664"/>
      <c r="DN24" s="664"/>
      <c r="DO24" s="664"/>
      <c r="DP24" s="664"/>
      <c r="DQ24" s="664"/>
      <c r="DR24" s="664"/>
      <c r="DS24" s="664"/>
      <c r="DT24" s="664"/>
      <c r="DU24" s="664"/>
      <c r="DV24" s="689"/>
      <c r="DW24" s="690">
        <v>47.8</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14701426</v>
      </c>
      <c r="S25" s="609"/>
      <c r="T25" s="609"/>
      <c r="U25" s="609"/>
      <c r="V25" s="609"/>
      <c r="W25" s="609"/>
      <c r="X25" s="609"/>
      <c r="Y25" s="610"/>
      <c r="Z25" s="646">
        <v>57.9</v>
      </c>
      <c r="AA25" s="646"/>
      <c r="AB25" s="646"/>
      <c r="AC25" s="646"/>
      <c r="AD25" s="647">
        <v>13511963</v>
      </c>
      <c r="AE25" s="647"/>
      <c r="AF25" s="647"/>
      <c r="AG25" s="647"/>
      <c r="AH25" s="647"/>
      <c r="AI25" s="647"/>
      <c r="AJ25" s="647"/>
      <c r="AK25" s="647"/>
      <c r="AL25" s="611">
        <v>99.2</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3218641</v>
      </c>
      <c r="CS25" s="621"/>
      <c r="CT25" s="621"/>
      <c r="CU25" s="621"/>
      <c r="CV25" s="621"/>
      <c r="CW25" s="621"/>
      <c r="CX25" s="621"/>
      <c r="CY25" s="622"/>
      <c r="CZ25" s="611">
        <v>13.2</v>
      </c>
      <c r="DA25" s="623"/>
      <c r="DB25" s="623"/>
      <c r="DC25" s="624"/>
      <c r="DD25" s="614">
        <v>2988749</v>
      </c>
      <c r="DE25" s="621"/>
      <c r="DF25" s="621"/>
      <c r="DG25" s="621"/>
      <c r="DH25" s="621"/>
      <c r="DI25" s="621"/>
      <c r="DJ25" s="621"/>
      <c r="DK25" s="622"/>
      <c r="DL25" s="614">
        <v>2818571</v>
      </c>
      <c r="DM25" s="621"/>
      <c r="DN25" s="621"/>
      <c r="DO25" s="621"/>
      <c r="DP25" s="621"/>
      <c r="DQ25" s="621"/>
      <c r="DR25" s="621"/>
      <c r="DS25" s="621"/>
      <c r="DT25" s="621"/>
      <c r="DU25" s="621"/>
      <c r="DV25" s="622"/>
      <c r="DW25" s="611">
        <v>20.5</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4562</v>
      </c>
      <c r="S26" s="609"/>
      <c r="T26" s="609"/>
      <c r="U26" s="609"/>
      <c r="V26" s="609"/>
      <c r="W26" s="609"/>
      <c r="X26" s="609"/>
      <c r="Y26" s="610"/>
      <c r="Z26" s="646">
        <v>0</v>
      </c>
      <c r="AA26" s="646"/>
      <c r="AB26" s="646"/>
      <c r="AC26" s="646"/>
      <c r="AD26" s="647">
        <v>4562</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2031909</v>
      </c>
      <c r="CS26" s="609"/>
      <c r="CT26" s="609"/>
      <c r="CU26" s="609"/>
      <c r="CV26" s="609"/>
      <c r="CW26" s="609"/>
      <c r="CX26" s="609"/>
      <c r="CY26" s="610"/>
      <c r="CZ26" s="611">
        <v>8.3000000000000007</v>
      </c>
      <c r="DA26" s="623"/>
      <c r="DB26" s="623"/>
      <c r="DC26" s="624"/>
      <c r="DD26" s="614">
        <v>1879696</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109011</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8299437</v>
      </c>
      <c r="BH27" s="609"/>
      <c r="BI27" s="609"/>
      <c r="BJ27" s="609"/>
      <c r="BK27" s="609"/>
      <c r="BL27" s="609"/>
      <c r="BM27" s="609"/>
      <c r="BN27" s="610"/>
      <c r="BO27" s="646">
        <v>100</v>
      </c>
      <c r="BP27" s="646"/>
      <c r="BQ27" s="646"/>
      <c r="BR27" s="646"/>
      <c r="BS27" s="647">
        <v>199728</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4925693</v>
      </c>
      <c r="CS27" s="621"/>
      <c r="CT27" s="621"/>
      <c r="CU27" s="621"/>
      <c r="CV27" s="621"/>
      <c r="CW27" s="621"/>
      <c r="CX27" s="621"/>
      <c r="CY27" s="622"/>
      <c r="CZ27" s="611">
        <v>20.2</v>
      </c>
      <c r="DA27" s="623"/>
      <c r="DB27" s="623"/>
      <c r="DC27" s="624"/>
      <c r="DD27" s="614">
        <v>1948604</v>
      </c>
      <c r="DE27" s="621"/>
      <c r="DF27" s="621"/>
      <c r="DG27" s="621"/>
      <c r="DH27" s="621"/>
      <c r="DI27" s="621"/>
      <c r="DJ27" s="621"/>
      <c r="DK27" s="622"/>
      <c r="DL27" s="614">
        <v>1380124</v>
      </c>
      <c r="DM27" s="621"/>
      <c r="DN27" s="621"/>
      <c r="DO27" s="621"/>
      <c r="DP27" s="621"/>
      <c r="DQ27" s="621"/>
      <c r="DR27" s="621"/>
      <c r="DS27" s="621"/>
      <c r="DT27" s="621"/>
      <c r="DU27" s="621"/>
      <c r="DV27" s="622"/>
      <c r="DW27" s="611">
        <v>10.1</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238130</v>
      </c>
      <c r="S28" s="609"/>
      <c r="T28" s="609"/>
      <c r="U28" s="609"/>
      <c r="V28" s="609"/>
      <c r="W28" s="609"/>
      <c r="X28" s="609"/>
      <c r="Y28" s="610"/>
      <c r="Z28" s="646">
        <v>0.9</v>
      </c>
      <c r="AA28" s="646"/>
      <c r="AB28" s="646"/>
      <c r="AC28" s="646"/>
      <c r="AD28" s="647">
        <v>12934</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2424550</v>
      </c>
      <c r="CS28" s="609"/>
      <c r="CT28" s="609"/>
      <c r="CU28" s="609"/>
      <c r="CV28" s="609"/>
      <c r="CW28" s="609"/>
      <c r="CX28" s="609"/>
      <c r="CY28" s="610"/>
      <c r="CZ28" s="611">
        <v>9.9</v>
      </c>
      <c r="DA28" s="623"/>
      <c r="DB28" s="623"/>
      <c r="DC28" s="624"/>
      <c r="DD28" s="614">
        <v>2368129</v>
      </c>
      <c r="DE28" s="609"/>
      <c r="DF28" s="609"/>
      <c r="DG28" s="609"/>
      <c r="DH28" s="609"/>
      <c r="DI28" s="609"/>
      <c r="DJ28" s="609"/>
      <c r="DK28" s="610"/>
      <c r="DL28" s="614">
        <v>2368129</v>
      </c>
      <c r="DM28" s="609"/>
      <c r="DN28" s="609"/>
      <c r="DO28" s="609"/>
      <c r="DP28" s="609"/>
      <c r="DQ28" s="609"/>
      <c r="DR28" s="609"/>
      <c r="DS28" s="609"/>
      <c r="DT28" s="609"/>
      <c r="DU28" s="609"/>
      <c r="DV28" s="610"/>
      <c r="DW28" s="611">
        <v>17.2</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24529</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2424549</v>
      </c>
      <c r="CS29" s="621"/>
      <c r="CT29" s="621"/>
      <c r="CU29" s="621"/>
      <c r="CV29" s="621"/>
      <c r="CW29" s="621"/>
      <c r="CX29" s="621"/>
      <c r="CY29" s="622"/>
      <c r="CZ29" s="611">
        <v>9.9</v>
      </c>
      <c r="DA29" s="623"/>
      <c r="DB29" s="623"/>
      <c r="DC29" s="624"/>
      <c r="DD29" s="614">
        <v>2368128</v>
      </c>
      <c r="DE29" s="621"/>
      <c r="DF29" s="621"/>
      <c r="DG29" s="621"/>
      <c r="DH29" s="621"/>
      <c r="DI29" s="621"/>
      <c r="DJ29" s="621"/>
      <c r="DK29" s="622"/>
      <c r="DL29" s="614">
        <v>2368128</v>
      </c>
      <c r="DM29" s="621"/>
      <c r="DN29" s="621"/>
      <c r="DO29" s="621"/>
      <c r="DP29" s="621"/>
      <c r="DQ29" s="621"/>
      <c r="DR29" s="621"/>
      <c r="DS29" s="621"/>
      <c r="DT29" s="621"/>
      <c r="DU29" s="621"/>
      <c r="DV29" s="622"/>
      <c r="DW29" s="611">
        <v>17.2</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3459285</v>
      </c>
      <c r="S30" s="609"/>
      <c r="T30" s="609"/>
      <c r="U30" s="609"/>
      <c r="V30" s="609"/>
      <c r="W30" s="609"/>
      <c r="X30" s="609"/>
      <c r="Y30" s="610"/>
      <c r="Z30" s="646">
        <v>13.6</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2352038</v>
      </c>
      <c r="CS30" s="609"/>
      <c r="CT30" s="609"/>
      <c r="CU30" s="609"/>
      <c r="CV30" s="609"/>
      <c r="CW30" s="609"/>
      <c r="CX30" s="609"/>
      <c r="CY30" s="610"/>
      <c r="CZ30" s="611">
        <v>9.6</v>
      </c>
      <c r="DA30" s="623"/>
      <c r="DB30" s="623"/>
      <c r="DC30" s="624"/>
      <c r="DD30" s="614">
        <v>2301186</v>
      </c>
      <c r="DE30" s="609"/>
      <c r="DF30" s="609"/>
      <c r="DG30" s="609"/>
      <c r="DH30" s="609"/>
      <c r="DI30" s="609"/>
      <c r="DJ30" s="609"/>
      <c r="DK30" s="610"/>
      <c r="DL30" s="614">
        <v>2301186</v>
      </c>
      <c r="DM30" s="609"/>
      <c r="DN30" s="609"/>
      <c r="DO30" s="609"/>
      <c r="DP30" s="609"/>
      <c r="DQ30" s="609"/>
      <c r="DR30" s="609"/>
      <c r="DS30" s="609"/>
      <c r="DT30" s="609"/>
      <c r="DU30" s="609"/>
      <c r="DV30" s="610"/>
      <c r="DW30" s="611">
        <v>16.8</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99.6</v>
      </c>
      <c r="BH31" s="671"/>
      <c r="BI31" s="671"/>
      <c r="BJ31" s="671"/>
      <c r="BK31" s="671"/>
      <c r="BL31" s="671"/>
      <c r="BM31" s="672">
        <v>98.4</v>
      </c>
      <c r="BN31" s="671"/>
      <c r="BO31" s="671"/>
      <c r="BP31" s="671"/>
      <c r="BQ31" s="673"/>
      <c r="BR31" s="670">
        <v>99.6</v>
      </c>
      <c r="BS31" s="671"/>
      <c r="BT31" s="671"/>
      <c r="BU31" s="671"/>
      <c r="BV31" s="671"/>
      <c r="BW31" s="671"/>
      <c r="BX31" s="672">
        <v>98.4</v>
      </c>
      <c r="BY31" s="671"/>
      <c r="BZ31" s="671"/>
      <c r="CA31" s="671"/>
      <c r="CB31" s="673"/>
      <c r="CD31" s="629"/>
      <c r="CE31" s="630"/>
      <c r="CF31" s="605" t="s">
        <v>301</v>
      </c>
      <c r="CG31" s="606"/>
      <c r="CH31" s="606"/>
      <c r="CI31" s="606"/>
      <c r="CJ31" s="606"/>
      <c r="CK31" s="606"/>
      <c r="CL31" s="606"/>
      <c r="CM31" s="606"/>
      <c r="CN31" s="606"/>
      <c r="CO31" s="606"/>
      <c r="CP31" s="606"/>
      <c r="CQ31" s="607"/>
      <c r="CR31" s="608">
        <v>72511</v>
      </c>
      <c r="CS31" s="621"/>
      <c r="CT31" s="621"/>
      <c r="CU31" s="621"/>
      <c r="CV31" s="621"/>
      <c r="CW31" s="621"/>
      <c r="CX31" s="621"/>
      <c r="CY31" s="622"/>
      <c r="CZ31" s="611">
        <v>0.3</v>
      </c>
      <c r="DA31" s="623"/>
      <c r="DB31" s="623"/>
      <c r="DC31" s="624"/>
      <c r="DD31" s="614">
        <v>66942</v>
      </c>
      <c r="DE31" s="621"/>
      <c r="DF31" s="621"/>
      <c r="DG31" s="621"/>
      <c r="DH31" s="621"/>
      <c r="DI31" s="621"/>
      <c r="DJ31" s="621"/>
      <c r="DK31" s="622"/>
      <c r="DL31" s="614">
        <v>66942</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1444806</v>
      </c>
      <c r="S32" s="609"/>
      <c r="T32" s="609"/>
      <c r="U32" s="609"/>
      <c r="V32" s="609"/>
      <c r="W32" s="609"/>
      <c r="X32" s="609"/>
      <c r="Y32" s="610"/>
      <c r="Z32" s="646">
        <v>5.7</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303</v>
      </c>
      <c r="AX32" s="605" t="s">
        <v>304</v>
      </c>
      <c r="AY32" s="606"/>
      <c r="AZ32" s="606"/>
      <c r="BA32" s="606"/>
      <c r="BB32" s="606"/>
      <c r="BC32" s="606"/>
      <c r="BD32" s="606"/>
      <c r="BE32" s="606"/>
      <c r="BF32" s="607"/>
      <c r="BG32" s="679">
        <v>99.6</v>
      </c>
      <c r="BH32" s="621"/>
      <c r="BI32" s="621"/>
      <c r="BJ32" s="621"/>
      <c r="BK32" s="621"/>
      <c r="BL32" s="621"/>
      <c r="BM32" s="612">
        <v>98.3</v>
      </c>
      <c r="BN32" s="621"/>
      <c r="BO32" s="621"/>
      <c r="BP32" s="621"/>
      <c r="BQ32" s="644"/>
      <c r="BR32" s="679">
        <v>99.7</v>
      </c>
      <c r="BS32" s="621"/>
      <c r="BT32" s="621"/>
      <c r="BU32" s="621"/>
      <c r="BV32" s="621"/>
      <c r="BW32" s="621"/>
      <c r="BX32" s="612">
        <v>98.2</v>
      </c>
      <c r="BY32" s="621"/>
      <c r="BZ32" s="621"/>
      <c r="CA32" s="621"/>
      <c r="CB32" s="644"/>
      <c r="CD32" s="631"/>
      <c r="CE32" s="632"/>
      <c r="CF32" s="605" t="s">
        <v>305</v>
      </c>
      <c r="CG32" s="606"/>
      <c r="CH32" s="606"/>
      <c r="CI32" s="606"/>
      <c r="CJ32" s="606"/>
      <c r="CK32" s="606"/>
      <c r="CL32" s="606"/>
      <c r="CM32" s="606"/>
      <c r="CN32" s="606"/>
      <c r="CO32" s="606"/>
      <c r="CP32" s="606"/>
      <c r="CQ32" s="607"/>
      <c r="CR32" s="608">
        <v>1</v>
      </c>
      <c r="CS32" s="609"/>
      <c r="CT32" s="609"/>
      <c r="CU32" s="609"/>
      <c r="CV32" s="609"/>
      <c r="CW32" s="609"/>
      <c r="CX32" s="609"/>
      <c r="CY32" s="610"/>
      <c r="CZ32" s="611">
        <v>0</v>
      </c>
      <c r="DA32" s="623"/>
      <c r="DB32" s="623"/>
      <c r="DC32" s="624"/>
      <c r="DD32" s="614">
        <v>1</v>
      </c>
      <c r="DE32" s="609"/>
      <c r="DF32" s="609"/>
      <c r="DG32" s="609"/>
      <c r="DH32" s="609"/>
      <c r="DI32" s="609"/>
      <c r="DJ32" s="609"/>
      <c r="DK32" s="610"/>
      <c r="DL32" s="614">
        <v>1</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53677</v>
      </c>
      <c r="S33" s="609"/>
      <c r="T33" s="609"/>
      <c r="U33" s="609"/>
      <c r="V33" s="609"/>
      <c r="W33" s="609"/>
      <c r="X33" s="609"/>
      <c r="Y33" s="610"/>
      <c r="Z33" s="646">
        <v>0.2</v>
      </c>
      <c r="AA33" s="646"/>
      <c r="AB33" s="646"/>
      <c r="AC33" s="646"/>
      <c r="AD33" s="647">
        <v>13083</v>
      </c>
      <c r="AE33" s="647"/>
      <c r="AF33" s="647"/>
      <c r="AG33" s="647"/>
      <c r="AH33" s="647"/>
      <c r="AI33" s="647"/>
      <c r="AJ33" s="647"/>
      <c r="AK33" s="647"/>
      <c r="AL33" s="611">
        <v>0.1</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99.6</v>
      </c>
      <c r="BH33" s="593"/>
      <c r="BI33" s="593"/>
      <c r="BJ33" s="593"/>
      <c r="BK33" s="593"/>
      <c r="BL33" s="593"/>
      <c r="BM33" s="639">
        <v>98.4</v>
      </c>
      <c r="BN33" s="593"/>
      <c r="BO33" s="593"/>
      <c r="BP33" s="593"/>
      <c r="BQ33" s="656"/>
      <c r="BR33" s="669">
        <v>99.6</v>
      </c>
      <c r="BS33" s="593"/>
      <c r="BT33" s="593"/>
      <c r="BU33" s="593"/>
      <c r="BV33" s="593"/>
      <c r="BW33" s="593"/>
      <c r="BX33" s="639">
        <v>98.5</v>
      </c>
      <c r="BY33" s="593"/>
      <c r="BZ33" s="593"/>
      <c r="CA33" s="593"/>
      <c r="CB33" s="656"/>
      <c r="CD33" s="605" t="s">
        <v>308</v>
      </c>
      <c r="CE33" s="606"/>
      <c r="CF33" s="606"/>
      <c r="CG33" s="606"/>
      <c r="CH33" s="606"/>
      <c r="CI33" s="606"/>
      <c r="CJ33" s="606"/>
      <c r="CK33" s="606"/>
      <c r="CL33" s="606"/>
      <c r="CM33" s="606"/>
      <c r="CN33" s="606"/>
      <c r="CO33" s="606"/>
      <c r="CP33" s="606"/>
      <c r="CQ33" s="607"/>
      <c r="CR33" s="608">
        <v>11414607</v>
      </c>
      <c r="CS33" s="621"/>
      <c r="CT33" s="621"/>
      <c r="CU33" s="621"/>
      <c r="CV33" s="621"/>
      <c r="CW33" s="621"/>
      <c r="CX33" s="621"/>
      <c r="CY33" s="622"/>
      <c r="CZ33" s="611">
        <v>46.8</v>
      </c>
      <c r="DA33" s="623"/>
      <c r="DB33" s="623"/>
      <c r="DC33" s="624"/>
      <c r="DD33" s="614">
        <v>9528390</v>
      </c>
      <c r="DE33" s="621"/>
      <c r="DF33" s="621"/>
      <c r="DG33" s="621"/>
      <c r="DH33" s="621"/>
      <c r="DI33" s="621"/>
      <c r="DJ33" s="621"/>
      <c r="DK33" s="622"/>
      <c r="DL33" s="614">
        <v>6575581</v>
      </c>
      <c r="DM33" s="621"/>
      <c r="DN33" s="621"/>
      <c r="DO33" s="621"/>
      <c r="DP33" s="621"/>
      <c r="DQ33" s="621"/>
      <c r="DR33" s="621"/>
      <c r="DS33" s="621"/>
      <c r="DT33" s="621"/>
      <c r="DU33" s="621"/>
      <c r="DV33" s="622"/>
      <c r="DW33" s="611">
        <v>47.9</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24114</v>
      </c>
      <c r="S34" s="609"/>
      <c r="T34" s="609"/>
      <c r="U34" s="609"/>
      <c r="V34" s="609"/>
      <c r="W34" s="609"/>
      <c r="X34" s="609"/>
      <c r="Y34" s="610"/>
      <c r="Z34" s="646">
        <v>0.1</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3111530</v>
      </c>
      <c r="CS34" s="609"/>
      <c r="CT34" s="609"/>
      <c r="CU34" s="609"/>
      <c r="CV34" s="609"/>
      <c r="CW34" s="609"/>
      <c r="CX34" s="609"/>
      <c r="CY34" s="610"/>
      <c r="CZ34" s="611">
        <v>12.7</v>
      </c>
      <c r="DA34" s="623"/>
      <c r="DB34" s="623"/>
      <c r="DC34" s="624"/>
      <c r="DD34" s="614">
        <v>2298217</v>
      </c>
      <c r="DE34" s="609"/>
      <c r="DF34" s="609"/>
      <c r="DG34" s="609"/>
      <c r="DH34" s="609"/>
      <c r="DI34" s="609"/>
      <c r="DJ34" s="609"/>
      <c r="DK34" s="610"/>
      <c r="DL34" s="614">
        <v>1954767</v>
      </c>
      <c r="DM34" s="609"/>
      <c r="DN34" s="609"/>
      <c r="DO34" s="609"/>
      <c r="DP34" s="609"/>
      <c r="DQ34" s="609"/>
      <c r="DR34" s="609"/>
      <c r="DS34" s="609"/>
      <c r="DT34" s="609"/>
      <c r="DU34" s="609"/>
      <c r="DV34" s="610"/>
      <c r="DW34" s="611">
        <v>14.2</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1475993</v>
      </c>
      <c r="S35" s="609"/>
      <c r="T35" s="609"/>
      <c r="U35" s="609"/>
      <c r="V35" s="609"/>
      <c r="W35" s="609"/>
      <c r="X35" s="609"/>
      <c r="Y35" s="610"/>
      <c r="Z35" s="646">
        <v>5.8</v>
      </c>
      <c r="AA35" s="646"/>
      <c r="AB35" s="646"/>
      <c r="AC35" s="646"/>
      <c r="AD35" s="647" t="s">
        <v>121</v>
      </c>
      <c r="AE35" s="647"/>
      <c r="AF35" s="647"/>
      <c r="AG35" s="647"/>
      <c r="AH35" s="647"/>
      <c r="AI35" s="647"/>
      <c r="AJ35" s="647"/>
      <c r="AK35" s="647"/>
      <c r="AL35" s="611" t="s">
        <v>121</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206808</v>
      </c>
      <c r="CS35" s="621"/>
      <c r="CT35" s="621"/>
      <c r="CU35" s="621"/>
      <c r="CV35" s="621"/>
      <c r="CW35" s="621"/>
      <c r="CX35" s="621"/>
      <c r="CY35" s="622"/>
      <c r="CZ35" s="611">
        <v>0.8</v>
      </c>
      <c r="DA35" s="623"/>
      <c r="DB35" s="623"/>
      <c r="DC35" s="624"/>
      <c r="DD35" s="614">
        <v>138460</v>
      </c>
      <c r="DE35" s="621"/>
      <c r="DF35" s="621"/>
      <c r="DG35" s="621"/>
      <c r="DH35" s="621"/>
      <c r="DI35" s="621"/>
      <c r="DJ35" s="621"/>
      <c r="DK35" s="622"/>
      <c r="DL35" s="614">
        <v>138040</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1092541</v>
      </c>
      <c r="S36" s="609"/>
      <c r="T36" s="609"/>
      <c r="U36" s="609"/>
      <c r="V36" s="609"/>
      <c r="W36" s="609"/>
      <c r="X36" s="609"/>
      <c r="Y36" s="610"/>
      <c r="Z36" s="646">
        <v>4.3</v>
      </c>
      <c r="AA36" s="646"/>
      <c r="AB36" s="646"/>
      <c r="AC36" s="646"/>
      <c r="AD36" s="647" t="s">
        <v>121</v>
      </c>
      <c r="AE36" s="647"/>
      <c r="AF36" s="647"/>
      <c r="AG36" s="647"/>
      <c r="AH36" s="647"/>
      <c r="AI36" s="647"/>
      <c r="AJ36" s="647"/>
      <c r="AK36" s="647"/>
      <c r="AL36" s="611" t="s">
        <v>121</v>
      </c>
      <c r="AM36" s="612"/>
      <c r="AN36" s="612"/>
      <c r="AO36" s="648"/>
      <c r="AP36" s="216"/>
      <c r="AQ36" s="657" t="s">
        <v>316</v>
      </c>
      <c r="AR36" s="658"/>
      <c r="AS36" s="658"/>
      <c r="AT36" s="658"/>
      <c r="AU36" s="658"/>
      <c r="AV36" s="658"/>
      <c r="AW36" s="658"/>
      <c r="AX36" s="658"/>
      <c r="AY36" s="659"/>
      <c r="AZ36" s="663">
        <v>3505645</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152341</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3764053</v>
      </c>
      <c r="CS36" s="609"/>
      <c r="CT36" s="609"/>
      <c r="CU36" s="609"/>
      <c r="CV36" s="609"/>
      <c r="CW36" s="609"/>
      <c r="CX36" s="609"/>
      <c r="CY36" s="610"/>
      <c r="CZ36" s="611">
        <v>15.4</v>
      </c>
      <c r="DA36" s="623"/>
      <c r="DB36" s="623"/>
      <c r="DC36" s="624"/>
      <c r="DD36" s="614">
        <v>3439659</v>
      </c>
      <c r="DE36" s="609"/>
      <c r="DF36" s="609"/>
      <c r="DG36" s="609"/>
      <c r="DH36" s="609"/>
      <c r="DI36" s="609"/>
      <c r="DJ36" s="609"/>
      <c r="DK36" s="610"/>
      <c r="DL36" s="614">
        <v>2843480</v>
      </c>
      <c r="DM36" s="609"/>
      <c r="DN36" s="609"/>
      <c r="DO36" s="609"/>
      <c r="DP36" s="609"/>
      <c r="DQ36" s="609"/>
      <c r="DR36" s="609"/>
      <c r="DS36" s="609"/>
      <c r="DT36" s="609"/>
      <c r="DU36" s="609"/>
      <c r="DV36" s="610"/>
      <c r="DW36" s="611">
        <v>20.7</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902375</v>
      </c>
      <c r="S37" s="609"/>
      <c r="T37" s="609"/>
      <c r="U37" s="609"/>
      <c r="V37" s="609"/>
      <c r="W37" s="609"/>
      <c r="X37" s="609"/>
      <c r="Y37" s="610"/>
      <c r="Z37" s="646">
        <v>3.6</v>
      </c>
      <c r="AA37" s="646"/>
      <c r="AB37" s="646"/>
      <c r="AC37" s="646"/>
      <c r="AD37" s="647">
        <v>75710</v>
      </c>
      <c r="AE37" s="647"/>
      <c r="AF37" s="647"/>
      <c r="AG37" s="647"/>
      <c r="AH37" s="647"/>
      <c r="AI37" s="647"/>
      <c r="AJ37" s="647"/>
      <c r="AK37" s="647"/>
      <c r="AL37" s="611">
        <v>0.6</v>
      </c>
      <c r="AM37" s="612"/>
      <c r="AN37" s="612"/>
      <c r="AO37" s="648"/>
      <c r="AQ37" s="641" t="s">
        <v>320</v>
      </c>
      <c r="AR37" s="642"/>
      <c r="AS37" s="642"/>
      <c r="AT37" s="642"/>
      <c r="AU37" s="642"/>
      <c r="AV37" s="642"/>
      <c r="AW37" s="642"/>
      <c r="AX37" s="642"/>
      <c r="AY37" s="643"/>
      <c r="AZ37" s="608">
        <v>684391</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80450</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1344265</v>
      </c>
      <c r="CS37" s="621"/>
      <c r="CT37" s="621"/>
      <c r="CU37" s="621"/>
      <c r="CV37" s="621"/>
      <c r="CW37" s="621"/>
      <c r="CX37" s="621"/>
      <c r="CY37" s="622"/>
      <c r="CZ37" s="611">
        <v>5.5</v>
      </c>
      <c r="DA37" s="623"/>
      <c r="DB37" s="623"/>
      <c r="DC37" s="624"/>
      <c r="DD37" s="614">
        <v>1344100</v>
      </c>
      <c r="DE37" s="621"/>
      <c r="DF37" s="621"/>
      <c r="DG37" s="621"/>
      <c r="DH37" s="621"/>
      <c r="DI37" s="621"/>
      <c r="DJ37" s="621"/>
      <c r="DK37" s="622"/>
      <c r="DL37" s="614">
        <v>1229768</v>
      </c>
      <c r="DM37" s="621"/>
      <c r="DN37" s="621"/>
      <c r="DO37" s="621"/>
      <c r="DP37" s="621"/>
      <c r="DQ37" s="621"/>
      <c r="DR37" s="621"/>
      <c r="DS37" s="621"/>
      <c r="DT37" s="621"/>
      <c r="DU37" s="621"/>
      <c r="DV37" s="622"/>
      <c r="DW37" s="611">
        <v>9</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1879100</v>
      </c>
      <c r="S38" s="609"/>
      <c r="T38" s="609"/>
      <c r="U38" s="609"/>
      <c r="V38" s="609"/>
      <c r="W38" s="609"/>
      <c r="X38" s="609"/>
      <c r="Y38" s="610"/>
      <c r="Z38" s="646">
        <v>7.4</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491590</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5956</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2100066</v>
      </c>
      <c r="CS38" s="609"/>
      <c r="CT38" s="609"/>
      <c r="CU38" s="609"/>
      <c r="CV38" s="609"/>
      <c r="CW38" s="609"/>
      <c r="CX38" s="609"/>
      <c r="CY38" s="610"/>
      <c r="CZ38" s="611">
        <v>8.6</v>
      </c>
      <c r="DA38" s="623"/>
      <c r="DB38" s="623"/>
      <c r="DC38" s="624"/>
      <c r="DD38" s="614">
        <v>1708135</v>
      </c>
      <c r="DE38" s="609"/>
      <c r="DF38" s="609"/>
      <c r="DG38" s="609"/>
      <c r="DH38" s="609"/>
      <c r="DI38" s="609"/>
      <c r="DJ38" s="609"/>
      <c r="DK38" s="610"/>
      <c r="DL38" s="614">
        <v>1639294</v>
      </c>
      <c r="DM38" s="609"/>
      <c r="DN38" s="609"/>
      <c r="DO38" s="609"/>
      <c r="DP38" s="609"/>
      <c r="DQ38" s="609"/>
      <c r="DR38" s="609"/>
      <c r="DS38" s="609"/>
      <c r="DT38" s="609"/>
      <c r="DU38" s="609"/>
      <c r="DV38" s="610"/>
      <c r="DW38" s="611">
        <v>11.9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v>168908</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8717</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1931790</v>
      </c>
      <c r="CS39" s="621"/>
      <c r="CT39" s="621"/>
      <c r="CU39" s="621"/>
      <c r="CV39" s="621"/>
      <c r="CW39" s="621"/>
      <c r="CX39" s="621"/>
      <c r="CY39" s="622"/>
      <c r="CZ39" s="611">
        <v>7.9</v>
      </c>
      <c r="DA39" s="623"/>
      <c r="DB39" s="623"/>
      <c r="DC39" s="624"/>
      <c r="DD39" s="614">
        <v>1926750</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111600</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v>60690</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93</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300360</v>
      </c>
      <c r="CS40" s="609"/>
      <c r="CT40" s="609"/>
      <c r="CU40" s="609"/>
      <c r="CV40" s="609"/>
      <c r="CW40" s="609"/>
      <c r="CX40" s="609"/>
      <c r="CY40" s="610"/>
      <c r="CZ40" s="611">
        <v>1.2</v>
      </c>
      <c r="DA40" s="623"/>
      <c r="DB40" s="623"/>
      <c r="DC40" s="624"/>
      <c r="DD40" s="614">
        <v>17169</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25409549</v>
      </c>
      <c r="S41" s="633"/>
      <c r="T41" s="633"/>
      <c r="U41" s="633"/>
      <c r="V41" s="633"/>
      <c r="W41" s="633"/>
      <c r="X41" s="633"/>
      <c r="Y41" s="636"/>
      <c r="Z41" s="637">
        <v>100</v>
      </c>
      <c r="AA41" s="637"/>
      <c r="AB41" s="637"/>
      <c r="AC41" s="637"/>
      <c r="AD41" s="638">
        <v>13618252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351053</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1749013</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416</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2426954</v>
      </c>
      <c r="CS42" s="621"/>
      <c r="CT42" s="621"/>
      <c r="CU42" s="621"/>
      <c r="CV42" s="621"/>
      <c r="CW42" s="621"/>
      <c r="CX42" s="621"/>
      <c r="CY42" s="622"/>
      <c r="CZ42" s="611">
        <v>9.9</v>
      </c>
      <c r="DA42" s="623"/>
      <c r="DB42" s="623"/>
      <c r="DC42" s="624"/>
      <c r="DD42" s="614">
        <v>484328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63981</v>
      </c>
      <c r="CS43" s="621"/>
      <c r="CT43" s="621"/>
      <c r="CU43" s="621"/>
      <c r="CV43" s="621"/>
      <c r="CW43" s="621"/>
      <c r="CX43" s="621"/>
      <c r="CY43" s="622"/>
      <c r="CZ43" s="611">
        <v>0.3</v>
      </c>
      <c r="DA43" s="623"/>
      <c r="DB43" s="623"/>
      <c r="DC43" s="624"/>
      <c r="DD43" s="614">
        <v>63981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2207874</v>
      </c>
      <c r="CS44" s="609"/>
      <c r="CT44" s="609"/>
      <c r="CU44" s="609"/>
      <c r="CV44" s="609"/>
      <c r="CW44" s="609"/>
      <c r="CX44" s="609"/>
      <c r="CY44" s="610"/>
      <c r="CZ44" s="611">
        <v>9</v>
      </c>
      <c r="DA44" s="612"/>
      <c r="DB44" s="612"/>
      <c r="DC44" s="613"/>
      <c r="DD44" s="614">
        <v>403302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318060</v>
      </c>
      <c r="CS45" s="621"/>
      <c r="CT45" s="621"/>
      <c r="CU45" s="621"/>
      <c r="CV45" s="621"/>
      <c r="CW45" s="621"/>
      <c r="CX45" s="621"/>
      <c r="CY45" s="622"/>
      <c r="CZ45" s="611">
        <v>1.3</v>
      </c>
      <c r="DA45" s="623"/>
      <c r="DB45" s="623"/>
      <c r="DC45" s="624"/>
      <c r="DD45" s="614">
        <v>21166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1851998</v>
      </c>
      <c r="CS46" s="609"/>
      <c r="CT46" s="609"/>
      <c r="CU46" s="609"/>
      <c r="CV46" s="609"/>
      <c r="CW46" s="609"/>
      <c r="CX46" s="609"/>
      <c r="CY46" s="610"/>
      <c r="CZ46" s="611">
        <v>7.6</v>
      </c>
      <c r="DA46" s="612"/>
      <c r="DB46" s="612"/>
      <c r="DC46" s="613"/>
      <c r="DD46" s="614">
        <v>373562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219080</v>
      </c>
      <c r="CS47" s="621"/>
      <c r="CT47" s="621"/>
      <c r="CU47" s="621"/>
      <c r="CV47" s="621"/>
      <c r="CW47" s="621"/>
      <c r="CX47" s="621"/>
      <c r="CY47" s="622"/>
      <c r="CZ47" s="611">
        <v>0.9</v>
      </c>
      <c r="DA47" s="623"/>
      <c r="DB47" s="623"/>
      <c r="DC47" s="624"/>
      <c r="DD47" s="614">
        <v>81026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24410445</v>
      </c>
      <c r="CS49" s="593"/>
      <c r="CT49" s="593"/>
      <c r="CU49" s="593"/>
      <c r="CV49" s="593"/>
      <c r="CW49" s="593"/>
      <c r="CX49" s="593"/>
      <c r="CY49" s="594"/>
      <c r="CZ49" s="595">
        <v>100</v>
      </c>
      <c r="DA49" s="596"/>
      <c r="DB49" s="596"/>
      <c r="DC49" s="597"/>
      <c r="DD49" s="598">
        <v>17318200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kQFt6Xqge37y28d6SMRHdlo+SqTcLqZOo3hdAozrj0s61HaNSwjyJSUsDgUVYFwKTG2YsP4kFqVJewRWn8pJEg==" saltValue="6AXV82U+fpco0kIjaZL0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375</v>
      </c>
      <c r="C7" s="1035"/>
      <c r="D7" s="1035"/>
      <c r="E7" s="1035"/>
      <c r="F7" s="1035"/>
      <c r="G7" s="1035"/>
      <c r="H7" s="1035"/>
      <c r="I7" s="1035"/>
      <c r="J7" s="1035"/>
      <c r="K7" s="1035"/>
      <c r="L7" s="1035"/>
      <c r="M7" s="1035"/>
      <c r="N7" s="1035"/>
      <c r="O7" s="1035"/>
      <c r="P7" s="1036"/>
      <c r="Q7" s="1089">
        <v>25415</v>
      </c>
      <c r="R7" s="1090"/>
      <c r="S7" s="1090"/>
      <c r="T7" s="1090"/>
      <c r="U7" s="1090"/>
      <c r="V7" s="1090">
        <v>24416</v>
      </c>
      <c r="W7" s="1090"/>
      <c r="X7" s="1090"/>
      <c r="Y7" s="1090"/>
      <c r="Z7" s="1090"/>
      <c r="AA7" s="1090">
        <v>999</v>
      </c>
      <c r="AB7" s="1090"/>
      <c r="AC7" s="1090"/>
      <c r="AD7" s="1090"/>
      <c r="AE7" s="1091"/>
      <c r="AF7" s="1092">
        <v>786</v>
      </c>
      <c r="AG7" s="1093"/>
      <c r="AH7" s="1093"/>
      <c r="AI7" s="1093"/>
      <c r="AJ7" s="1094"/>
      <c r="AK7" s="1095">
        <v>1476</v>
      </c>
      <c r="AL7" s="1096"/>
      <c r="AM7" s="1096"/>
      <c r="AN7" s="1096"/>
      <c r="AO7" s="1096"/>
      <c r="AP7" s="1096">
        <v>21130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549</v>
      </c>
      <c r="BT7" s="1087"/>
      <c r="BU7" s="1087"/>
      <c r="BV7" s="1087"/>
      <c r="BW7" s="1087"/>
      <c r="BX7" s="1087"/>
      <c r="BY7" s="1087"/>
      <c r="BZ7" s="1087"/>
      <c r="CA7" s="1087"/>
      <c r="CB7" s="1087"/>
      <c r="CC7" s="1087"/>
      <c r="CD7" s="1087"/>
      <c r="CE7" s="1087"/>
      <c r="CF7" s="1087"/>
      <c r="CG7" s="1099"/>
      <c r="CH7" s="1083">
        <v>-58</v>
      </c>
      <c r="CI7" s="1084"/>
      <c r="CJ7" s="1084"/>
      <c r="CK7" s="1084"/>
      <c r="CL7" s="1085"/>
      <c r="CM7" s="1083">
        <v>-29</v>
      </c>
      <c r="CN7" s="1084"/>
      <c r="CO7" s="1084"/>
      <c r="CP7" s="1084"/>
      <c r="CQ7" s="1085"/>
      <c r="CR7" s="1083">
        <v>8</v>
      </c>
      <c r="CS7" s="1084"/>
      <c r="CT7" s="1084"/>
      <c r="CU7" s="1084"/>
      <c r="CV7" s="1085"/>
      <c r="CW7" s="1083">
        <v>4</v>
      </c>
      <c r="CX7" s="1084"/>
      <c r="CY7" s="1084"/>
      <c r="CZ7" s="1084"/>
      <c r="DA7" s="1085"/>
      <c r="DB7" s="1083" t="s">
        <v>568</v>
      </c>
      <c r="DC7" s="1084"/>
      <c r="DD7" s="1084"/>
      <c r="DE7" s="1084"/>
      <c r="DF7" s="1085"/>
      <c r="DG7" s="1083" t="s">
        <v>568</v>
      </c>
      <c r="DH7" s="1084"/>
      <c r="DI7" s="1084"/>
      <c r="DJ7" s="1084"/>
      <c r="DK7" s="1085"/>
      <c r="DL7" s="1083">
        <v>31</v>
      </c>
      <c r="DM7" s="1084"/>
      <c r="DN7" s="1084"/>
      <c r="DO7" s="1084"/>
      <c r="DP7" s="1085"/>
      <c r="DQ7" s="1083">
        <v>28</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550</v>
      </c>
      <c r="BT8" s="980"/>
      <c r="BU8" s="980"/>
      <c r="BV8" s="980"/>
      <c r="BW8" s="980"/>
      <c r="BX8" s="980"/>
      <c r="BY8" s="980"/>
      <c r="BZ8" s="980"/>
      <c r="CA8" s="980"/>
      <c r="CB8" s="980"/>
      <c r="CC8" s="980"/>
      <c r="CD8" s="980"/>
      <c r="CE8" s="980"/>
      <c r="CF8" s="980"/>
      <c r="CG8" s="1001"/>
      <c r="CH8" s="976">
        <v>1</v>
      </c>
      <c r="CI8" s="977"/>
      <c r="CJ8" s="977"/>
      <c r="CK8" s="977"/>
      <c r="CL8" s="978"/>
      <c r="CM8" s="976">
        <v>17</v>
      </c>
      <c r="CN8" s="977"/>
      <c r="CO8" s="977"/>
      <c r="CP8" s="977"/>
      <c r="CQ8" s="978"/>
      <c r="CR8" s="976">
        <v>10</v>
      </c>
      <c r="CS8" s="977"/>
      <c r="CT8" s="977"/>
      <c r="CU8" s="977"/>
      <c r="CV8" s="978"/>
      <c r="CW8" s="976" t="s">
        <v>568</v>
      </c>
      <c r="CX8" s="977"/>
      <c r="CY8" s="977"/>
      <c r="CZ8" s="977"/>
      <c r="DA8" s="978"/>
      <c r="DB8" s="976" t="s">
        <v>568</v>
      </c>
      <c r="DC8" s="977"/>
      <c r="DD8" s="977"/>
      <c r="DE8" s="977"/>
      <c r="DF8" s="978"/>
      <c r="DG8" s="976" t="s">
        <v>568</v>
      </c>
      <c r="DH8" s="977"/>
      <c r="DI8" s="977"/>
      <c r="DJ8" s="977"/>
      <c r="DK8" s="978"/>
      <c r="DL8" s="976" t="s">
        <v>568</v>
      </c>
      <c r="DM8" s="977"/>
      <c r="DN8" s="977"/>
      <c r="DO8" s="977"/>
      <c r="DP8" s="978"/>
      <c r="DQ8" s="976" t="s">
        <v>568</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551</v>
      </c>
      <c r="BT9" s="980"/>
      <c r="BU9" s="980"/>
      <c r="BV9" s="980"/>
      <c r="BW9" s="980"/>
      <c r="BX9" s="980"/>
      <c r="BY9" s="980"/>
      <c r="BZ9" s="980"/>
      <c r="CA9" s="980"/>
      <c r="CB9" s="980"/>
      <c r="CC9" s="980"/>
      <c r="CD9" s="980"/>
      <c r="CE9" s="980"/>
      <c r="CF9" s="980"/>
      <c r="CG9" s="1001"/>
      <c r="CH9" s="976">
        <v>0</v>
      </c>
      <c r="CI9" s="977"/>
      <c r="CJ9" s="977"/>
      <c r="CK9" s="977"/>
      <c r="CL9" s="978"/>
      <c r="CM9" s="976">
        <v>152</v>
      </c>
      <c r="CN9" s="977"/>
      <c r="CO9" s="977"/>
      <c r="CP9" s="977"/>
      <c r="CQ9" s="978"/>
      <c r="CR9" s="976">
        <v>10</v>
      </c>
      <c r="CS9" s="977"/>
      <c r="CT9" s="977"/>
      <c r="CU9" s="977"/>
      <c r="CV9" s="978"/>
      <c r="CW9" s="976" t="s">
        <v>568</v>
      </c>
      <c r="CX9" s="977"/>
      <c r="CY9" s="977"/>
      <c r="CZ9" s="977"/>
      <c r="DA9" s="978"/>
      <c r="DB9" s="976" t="s">
        <v>568</v>
      </c>
      <c r="DC9" s="977"/>
      <c r="DD9" s="977"/>
      <c r="DE9" s="977"/>
      <c r="DF9" s="978"/>
      <c r="DG9" s="976" t="s">
        <v>568</v>
      </c>
      <c r="DH9" s="977"/>
      <c r="DI9" s="977"/>
      <c r="DJ9" s="977"/>
      <c r="DK9" s="978"/>
      <c r="DL9" s="976" t="s">
        <v>568</v>
      </c>
      <c r="DM9" s="977"/>
      <c r="DN9" s="977"/>
      <c r="DO9" s="977"/>
      <c r="DP9" s="978"/>
      <c r="DQ9" s="976" t="s">
        <v>568</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f>Q7</f>
        <v>25415</v>
      </c>
      <c r="R23" s="1048"/>
      <c r="S23" s="1048"/>
      <c r="T23" s="1048"/>
      <c r="U23" s="1048"/>
      <c r="V23" s="1048">
        <f>V7</f>
        <v>24416</v>
      </c>
      <c r="W23" s="1048"/>
      <c r="X23" s="1048"/>
      <c r="Y23" s="1048"/>
      <c r="Z23" s="1048"/>
      <c r="AA23" s="1048">
        <f>AA7</f>
        <v>999</v>
      </c>
      <c r="AB23" s="1048"/>
      <c r="AC23" s="1048"/>
      <c r="AD23" s="1048"/>
      <c r="AE23" s="1055"/>
      <c r="AF23" s="1056">
        <v>786</v>
      </c>
      <c r="AG23" s="1048"/>
      <c r="AH23" s="1048"/>
      <c r="AI23" s="1048"/>
      <c r="AJ23" s="1057"/>
      <c r="AK23" s="1058"/>
      <c r="AL23" s="1059"/>
      <c r="AM23" s="1059"/>
      <c r="AN23" s="1059"/>
      <c r="AO23" s="1059"/>
      <c r="AP23" s="1048">
        <v>21130</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5129</v>
      </c>
      <c r="R28" s="1038"/>
      <c r="S28" s="1038"/>
      <c r="T28" s="1038"/>
      <c r="U28" s="1038"/>
      <c r="V28" s="1038">
        <v>4976</v>
      </c>
      <c r="W28" s="1038"/>
      <c r="X28" s="1038"/>
      <c r="Y28" s="1038"/>
      <c r="Z28" s="1038"/>
      <c r="AA28" s="1038">
        <v>152</v>
      </c>
      <c r="AB28" s="1038"/>
      <c r="AC28" s="1038"/>
      <c r="AD28" s="1038"/>
      <c r="AE28" s="1039"/>
      <c r="AF28" s="1040">
        <v>152</v>
      </c>
      <c r="AG28" s="1038"/>
      <c r="AH28" s="1038"/>
      <c r="AI28" s="1038"/>
      <c r="AJ28" s="1041"/>
      <c r="AK28" s="1029">
        <v>381</v>
      </c>
      <c r="AL28" s="1030"/>
      <c r="AM28" s="1030"/>
      <c r="AN28" s="1030"/>
      <c r="AO28" s="1030"/>
      <c r="AP28" s="1030" t="s">
        <v>548</v>
      </c>
      <c r="AQ28" s="1030"/>
      <c r="AR28" s="1030"/>
      <c r="AS28" s="1030"/>
      <c r="AT28" s="1030"/>
      <c r="AU28" s="1030" t="s">
        <v>548</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5730</v>
      </c>
      <c r="R29" s="1026"/>
      <c r="S29" s="1026"/>
      <c r="T29" s="1026"/>
      <c r="U29" s="1026"/>
      <c r="V29" s="1026">
        <v>5451</v>
      </c>
      <c r="W29" s="1026"/>
      <c r="X29" s="1026"/>
      <c r="Y29" s="1026"/>
      <c r="Z29" s="1026"/>
      <c r="AA29" s="1026">
        <v>278</v>
      </c>
      <c r="AB29" s="1026"/>
      <c r="AC29" s="1026"/>
      <c r="AD29" s="1026"/>
      <c r="AE29" s="1027"/>
      <c r="AF29" s="1022">
        <v>278</v>
      </c>
      <c r="AG29" s="1023"/>
      <c r="AH29" s="1023"/>
      <c r="AI29" s="1023"/>
      <c r="AJ29" s="1024"/>
      <c r="AK29" s="967">
        <v>887</v>
      </c>
      <c r="AL29" s="958"/>
      <c r="AM29" s="958"/>
      <c r="AN29" s="958"/>
      <c r="AO29" s="958"/>
      <c r="AP29" s="958" t="s">
        <v>548</v>
      </c>
      <c r="AQ29" s="958"/>
      <c r="AR29" s="958"/>
      <c r="AS29" s="958"/>
      <c r="AT29" s="958"/>
      <c r="AU29" s="958" t="s">
        <v>548</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1122</v>
      </c>
      <c r="R30" s="1026"/>
      <c r="S30" s="1026"/>
      <c r="T30" s="1026"/>
      <c r="U30" s="1026"/>
      <c r="V30" s="1026">
        <v>1120</v>
      </c>
      <c r="W30" s="1026"/>
      <c r="X30" s="1026"/>
      <c r="Y30" s="1026"/>
      <c r="Z30" s="1026"/>
      <c r="AA30" s="1026">
        <v>2</v>
      </c>
      <c r="AB30" s="1026"/>
      <c r="AC30" s="1026"/>
      <c r="AD30" s="1026"/>
      <c r="AE30" s="1027"/>
      <c r="AF30" s="1022">
        <v>2</v>
      </c>
      <c r="AG30" s="1023"/>
      <c r="AH30" s="1023"/>
      <c r="AI30" s="1023"/>
      <c r="AJ30" s="1024"/>
      <c r="AK30" s="967">
        <v>240</v>
      </c>
      <c r="AL30" s="958"/>
      <c r="AM30" s="958"/>
      <c r="AN30" s="958"/>
      <c r="AO30" s="958"/>
      <c r="AP30" s="958" t="s">
        <v>548</v>
      </c>
      <c r="AQ30" s="958"/>
      <c r="AR30" s="958"/>
      <c r="AS30" s="958"/>
      <c r="AT30" s="958"/>
      <c r="AU30" s="958" t="s">
        <v>548</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1166</v>
      </c>
      <c r="R31" s="1026"/>
      <c r="S31" s="1026"/>
      <c r="T31" s="1026"/>
      <c r="U31" s="1026"/>
      <c r="V31" s="1026">
        <v>954</v>
      </c>
      <c r="W31" s="1026"/>
      <c r="X31" s="1026"/>
      <c r="Y31" s="1026"/>
      <c r="Z31" s="1026"/>
      <c r="AA31" s="1026">
        <v>213</v>
      </c>
      <c r="AB31" s="1026"/>
      <c r="AC31" s="1026"/>
      <c r="AD31" s="1026"/>
      <c r="AE31" s="1027"/>
      <c r="AF31" s="1022">
        <v>1703</v>
      </c>
      <c r="AG31" s="1023"/>
      <c r="AH31" s="1023"/>
      <c r="AI31" s="1023"/>
      <c r="AJ31" s="1024"/>
      <c r="AK31" s="967">
        <v>40</v>
      </c>
      <c r="AL31" s="958"/>
      <c r="AM31" s="958"/>
      <c r="AN31" s="958"/>
      <c r="AO31" s="958"/>
      <c r="AP31" s="958">
        <v>4888</v>
      </c>
      <c r="AQ31" s="958"/>
      <c r="AR31" s="958"/>
      <c r="AS31" s="958"/>
      <c r="AT31" s="958"/>
      <c r="AU31" s="958">
        <v>235</v>
      </c>
      <c r="AV31" s="958"/>
      <c r="AW31" s="958"/>
      <c r="AX31" s="958"/>
      <c r="AY31" s="958"/>
      <c r="AZ31" s="1028"/>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6574</v>
      </c>
      <c r="R32" s="1026"/>
      <c r="S32" s="1026"/>
      <c r="T32" s="1026"/>
      <c r="U32" s="1026"/>
      <c r="V32" s="1026">
        <v>7560</v>
      </c>
      <c r="W32" s="1026"/>
      <c r="X32" s="1026"/>
      <c r="Y32" s="1026"/>
      <c r="Z32" s="1026"/>
      <c r="AA32" s="1026">
        <v>-986</v>
      </c>
      <c r="AB32" s="1026"/>
      <c r="AC32" s="1026"/>
      <c r="AD32" s="1026"/>
      <c r="AE32" s="1027"/>
      <c r="AF32" s="1022">
        <v>4226</v>
      </c>
      <c r="AG32" s="1023"/>
      <c r="AH32" s="1023"/>
      <c r="AI32" s="1023"/>
      <c r="AJ32" s="1024"/>
      <c r="AK32" s="967">
        <v>684</v>
      </c>
      <c r="AL32" s="958"/>
      <c r="AM32" s="958"/>
      <c r="AN32" s="958"/>
      <c r="AO32" s="958"/>
      <c r="AP32" s="958">
        <v>7597</v>
      </c>
      <c r="AQ32" s="958"/>
      <c r="AR32" s="958"/>
      <c r="AS32" s="958"/>
      <c r="AT32" s="958"/>
      <c r="AU32" s="958">
        <v>4581</v>
      </c>
      <c r="AV32" s="958"/>
      <c r="AW32" s="958"/>
      <c r="AX32" s="958"/>
      <c r="AY32" s="958"/>
      <c r="AZ32" s="1028"/>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395</v>
      </c>
      <c r="C33" s="1018"/>
      <c r="D33" s="1018"/>
      <c r="E33" s="1018"/>
      <c r="F33" s="1018"/>
      <c r="G33" s="1018"/>
      <c r="H33" s="1018"/>
      <c r="I33" s="1018"/>
      <c r="J33" s="1018"/>
      <c r="K33" s="1018"/>
      <c r="L33" s="1018"/>
      <c r="M33" s="1018"/>
      <c r="N33" s="1018"/>
      <c r="O33" s="1018"/>
      <c r="P33" s="1019"/>
      <c r="Q33" s="1025">
        <v>417</v>
      </c>
      <c r="R33" s="1026"/>
      <c r="S33" s="1026"/>
      <c r="T33" s="1026"/>
      <c r="U33" s="1026"/>
      <c r="V33" s="1026">
        <v>463</v>
      </c>
      <c r="W33" s="1026"/>
      <c r="X33" s="1026"/>
      <c r="Y33" s="1026"/>
      <c r="Z33" s="1026"/>
      <c r="AA33" s="1026">
        <v>-47</v>
      </c>
      <c r="AB33" s="1026"/>
      <c r="AC33" s="1026"/>
      <c r="AD33" s="1026"/>
      <c r="AE33" s="1027"/>
      <c r="AF33" s="1022" t="s">
        <v>121</v>
      </c>
      <c r="AG33" s="1023"/>
      <c r="AH33" s="1023"/>
      <c r="AI33" s="1023"/>
      <c r="AJ33" s="1024"/>
      <c r="AK33" s="967">
        <v>51</v>
      </c>
      <c r="AL33" s="958"/>
      <c r="AM33" s="958"/>
      <c r="AN33" s="958"/>
      <c r="AO33" s="958"/>
      <c r="AP33" s="958">
        <v>272</v>
      </c>
      <c r="AQ33" s="958"/>
      <c r="AR33" s="958"/>
      <c r="AS33" s="958"/>
      <c r="AT33" s="958"/>
      <c r="AU33" s="958">
        <v>233</v>
      </c>
      <c r="AV33" s="958"/>
      <c r="AW33" s="958"/>
      <c r="AX33" s="958"/>
      <c r="AY33" s="958"/>
      <c r="AZ33" s="1028"/>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396</v>
      </c>
      <c r="C34" s="1018"/>
      <c r="D34" s="1018"/>
      <c r="E34" s="1018"/>
      <c r="F34" s="1018"/>
      <c r="G34" s="1018"/>
      <c r="H34" s="1018"/>
      <c r="I34" s="1018"/>
      <c r="J34" s="1018"/>
      <c r="K34" s="1018"/>
      <c r="L34" s="1018"/>
      <c r="M34" s="1018"/>
      <c r="N34" s="1018"/>
      <c r="O34" s="1018"/>
      <c r="P34" s="1019"/>
      <c r="Q34" s="1025">
        <v>1411</v>
      </c>
      <c r="R34" s="1026"/>
      <c r="S34" s="1026"/>
      <c r="T34" s="1026"/>
      <c r="U34" s="1026"/>
      <c r="V34" s="1026">
        <v>1409</v>
      </c>
      <c r="W34" s="1026"/>
      <c r="X34" s="1026"/>
      <c r="Y34" s="1026"/>
      <c r="Z34" s="1026"/>
      <c r="AA34" s="1026">
        <v>1</v>
      </c>
      <c r="AB34" s="1026"/>
      <c r="AC34" s="1026"/>
      <c r="AD34" s="1026"/>
      <c r="AE34" s="1027"/>
      <c r="AF34" s="1022">
        <v>444</v>
      </c>
      <c r="AG34" s="1023"/>
      <c r="AH34" s="1023"/>
      <c r="AI34" s="1023"/>
      <c r="AJ34" s="1024"/>
      <c r="AK34" s="967">
        <v>458</v>
      </c>
      <c r="AL34" s="958"/>
      <c r="AM34" s="958"/>
      <c r="AN34" s="958"/>
      <c r="AO34" s="958"/>
      <c r="AP34" s="958">
        <v>4187</v>
      </c>
      <c r="AQ34" s="958"/>
      <c r="AR34" s="958"/>
      <c r="AS34" s="958"/>
      <c r="AT34" s="958"/>
      <c r="AU34" s="958">
        <v>2458</v>
      </c>
      <c r="AV34" s="958"/>
      <c r="AW34" s="958"/>
      <c r="AX34" s="958"/>
      <c r="AY34" s="958"/>
      <c r="AZ34" s="1028"/>
      <c r="BA34" s="1028"/>
      <c r="BB34" s="1028"/>
      <c r="BC34" s="1028"/>
      <c r="BD34" s="1028"/>
      <c r="BE34" s="959" t="s">
        <v>393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6806</v>
      </c>
      <c r="AG63" s="946"/>
      <c r="AH63" s="946"/>
      <c r="AI63" s="946"/>
      <c r="AJ63" s="1009"/>
      <c r="AK63" s="1010"/>
      <c r="AL63" s="950"/>
      <c r="AM63" s="950"/>
      <c r="AN63" s="950"/>
      <c r="AO63" s="950"/>
      <c r="AP63" s="946">
        <v>16945</v>
      </c>
      <c r="AQ63" s="946"/>
      <c r="AR63" s="946"/>
      <c r="AS63" s="946"/>
      <c r="AT63" s="946"/>
      <c r="AU63" s="946">
        <v>7507</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552</v>
      </c>
      <c r="C68" s="973"/>
      <c r="D68" s="973"/>
      <c r="E68" s="973"/>
      <c r="F68" s="973"/>
      <c r="G68" s="973"/>
      <c r="H68" s="973"/>
      <c r="I68" s="973"/>
      <c r="J68" s="973"/>
      <c r="K68" s="973"/>
      <c r="L68" s="973"/>
      <c r="M68" s="973"/>
      <c r="N68" s="973"/>
      <c r="O68" s="973"/>
      <c r="P68" s="974"/>
      <c r="Q68" s="975">
        <v>2837</v>
      </c>
      <c r="R68" s="969"/>
      <c r="S68" s="969"/>
      <c r="T68" s="969"/>
      <c r="U68" s="969"/>
      <c r="V68" s="969">
        <v>2578</v>
      </c>
      <c r="W68" s="969"/>
      <c r="X68" s="969"/>
      <c r="Y68" s="969"/>
      <c r="Z68" s="969"/>
      <c r="AA68" s="969">
        <v>259</v>
      </c>
      <c r="AB68" s="969"/>
      <c r="AC68" s="969"/>
      <c r="AD68" s="969"/>
      <c r="AE68" s="969"/>
      <c r="AF68" s="969">
        <v>259</v>
      </c>
      <c r="AG68" s="969"/>
      <c r="AH68" s="969"/>
      <c r="AI68" s="969"/>
      <c r="AJ68" s="969"/>
      <c r="AK68" s="969">
        <v>281</v>
      </c>
      <c r="AL68" s="969"/>
      <c r="AM68" s="969"/>
      <c r="AN68" s="969"/>
      <c r="AO68" s="969"/>
      <c r="AP68" s="969">
        <v>2219</v>
      </c>
      <c r="AQ68" s="969"/>
      <c r="AR68" s="969"/>
      <c r="AS68" s="969"/>
      <c r="AT68" s="969"/>
      <c r="AU68" s="969">
        <v>454</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553</v>
      </c>
      <c r="C69" s="962"/>
      <c r="D69" s="962"/>
      <c r="E69" s="962"/>
      <c r="F69" s="962"/>
      <c r="G69" s="962"/>
      <c r="H69" s="962"/>
      <c r="I69" s="962"/>
      <c r="J69" s="962"/>
      <c r="K69" s="962"/>
      <c r="L69" s="962"/>
      <c r="M69" s="962"/>
      <c r="N69" s="962"/>
      <c r="O69" s="962"/>
      <c r="P69" s="963"/>
      <c r="Q69" s="964">
        <v>1475</v>
      </c>
      <c r="R69" s="958"/>
      <c r="S69" s="958"/>
      <c r="T69" s="958"/>
      <c r="U69" s="958"/>
      <c r="V69" s="958">
        <v>1430</v>
      </c>
      <c r="W69" s="958"/>
      <c r="X69" s="958"/>
      <c r="Y69" s="958"/>
      <c r="Z69" s="958"/>
      <c r="AA69" s="958">
        <v>44</v>
      </c>
      <c r="AB69" s="958"/>
      <c r="AC69" s="958"/>
      <c r="AD69" s="958"/>
      <c r="AE69" s="958"/>
      <c r="AF69" s="958">
        <v>44</v>
      </c>
      <c r="AG69" s="958"/>
      <c r="AH69" s="958"/>
      <c r="AI69" s="958"/>
      <c r="AJ69" s="958"/>
      <c r="AK69" s="958">
        <v>67</v>
      </c>
      <c r="AL69" s="958"/>
      <c r="AM69" s="958"/>
      <c r="AN69" s="958"/>
      <c r="AO69" s="958"/>
      <c r="AP69" s="958">
        <v>480</v>
      </c>
      <c r="AQ69" s="958"/>
      <c r="AR69" s="958"/>
      <c r="AS69" s="958"/>
      <c r="AT69" s="958"/>
      <c r="AU69" s="958">
        <v>282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554</v>
      </c>
      <c r="C70" s="962"/>
      <c r="D70" s="962"/>
      <c r="E70" s="962"/>
      <c r="F70" s="962"/>
      <c r="G70" s="962"/>
      <c r="H70" s="962"/>
      <c r="I70" s="962"/>
      <c r="J70" s="962"/>
      <c r="K70" s="962"/>
      <c r="L70" s="962"/>
      <c r="M70" s="962"/>
      <c r="N70" s="962"/>
      <c r="O70" s="962"/>
      <c r="P70" s="963"/>
      <c r="Q70" s="964">
        <v>713</v>
      </c>
      <c r="R70" s="958"/>
      <c r="S70" s="958"/>
      <c r="T70" s="958"/>
      <c r="U70" s="958"/>
      <c r="V70" s="958">
        <v>630</v>
      </c>
      <c r="W70" s="958"/>
      <c r="X70" s="958"/>
      <c r="Y70" s="958"/>
      <c r="Z70" s="958"/>
      <c r="AA70" s="958">
        <v>83</v>
      </c>
      <c r="AB70" s="958"/>
      <c r="AC70" s="958"/>
      <c r="AD70" s="958"/>
      <c r="AE70" s="958"/>
      <c r="AF70" s="958">
        <v>83</v>
      </c>
      <c r="AG70" s="958"/>
      <c r="AH70" s="958"/>
      <c r="AI70" s="958"/>
      <c r="AJ70" s="958"/>
      <c r="AK70" s="958">
        <v>72</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555</v>
      </c>
      <c r="C71" s="962"/>
      <c r="D71" s="962"/>
      <c r="E71" s="962"/>
      <c r="F71" s="962"/>
      <c r="G71" s="962"/>
      <c r="H71" s="962"/>
      <c r="I71" s="962"/>
      <c r="J71" s="962"/>
      <c r="K71" s="962"/>
      <c r="L71" s="962"/>
      <c r="M71" s="962"/>
      <c r="N71" s="962"/>
      <c r="O71" s="962"/>
      <c r="P71" s="963"/>
      <c r="Q71" s="964">
        <v>208</v>
      </c>
      <c r="R71" s="958"/>
      <c r="S71" s="958"/>
      <c r="T71" s="958"/>
      <c r="U71" s="958"/>
      <c r="V71" s="958">
        <v>204</v>
      </c>
      <c r="W71" s="958"/>
      <c r="X71" s="958"/>
      <c r="Y71" s="958"/>
      <c r="Z71" s="958"/>
      <c r="AA71" s="958">
        <v>5</v>
      </c>
      <c r="AB71" s="958"/>
      <c r="AC71" s="958"/>
      <c r="AD71" s="958"/>
      <c r="AE71" s="958"/>
      <c r="AF71" s="958">
        <v>5</v>
      </c>
      <c r="AG71" s="958"/>
      <c r="AH71" s="958"/>
      <c r="AI71" s="958"/>
      <c r="AJ71" s="958"/>
      <c r="AK71" s="958">
        <v>54</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556</v>
      </c>
      <c r="C72" s="962"/>
      <c r="D72" s="962"/>
      <c r="E72" s="962"/>
      <c r="F72" s="962"/>
      <c r="G72" s="962"/>
      <c r="H72" s="962"/>
      <c r="I72" s="962"/>
      <c r="J72" s="962"/>
      <c r="K72" s="962"/>
      <c r="L72" s="962"/>
      <c r="M72" s="962"/>
      <c r="N72" s="962"/>
      <c r="O72" s="962"/>
      <c r="P72" s="963"/>
      <c r="Q72" s="964">
        <v>21</v>
      </c>
      <c r="R72" s="958"/>
      <c r="S72" s="958"/>
      <c r="T72" s="958"/>
      <c r="U72" s="958"/>
      <c r="V72" s="958">
        <v>21</v>
      </c>
      <c r="W72" s="958"/>
      <c r="X72" s="958"/>
      <c r="Y72" s="958"/>
      <c r="Z72" s="958"/>
      <c r="AA72" s="958">
        <v>1</v>
      </c>
      <c r="AB72" s="958"/>
      <c r="AC72" s="958"/>
      <c r="AD72" s="958"/>
      <c r="AE72" s="958"/>
      <c r="AF72" s="958">
        <v>1</v>
      </c>
      <c r="AG72" s="958"/>
      <c r="AH72" s="958"/>
      <c r="AI72" s="958"/>
      <c r="AJ72" s="958"/>
      <c r="AK72" s="958">
        <v>2</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557</v>
      </c>
      <c r="C73" s="962"/>
      <c r="D73" s="962"/>
      <c r="E73" s="962"/>
      <c r="F73" s="962"/>
      <c r="G73" s="962"/>
      <c r="H73" s="962"/>
      <c r="I73" s="962"/>
      <c r="J73" s="962"/>
      <c r="K73" s="962"/>
      <c r="L73" s="962"/>
      <c r="M73" s="962"/>
      <c r="N73" s="962"/>
      <c r="O73" s="962"/>
      <c r="P73" s="963"/>
      <c r="Q73" s="964">
        <v>22</v>
      </c>
      <c r="R73" s="958"/>
      <c r="S73" s="958"/>
      <c r="T73" s="958"/>
      <c r="U73" s="958"/>
      <c r="V73" s="958">
        <v>11</v>
      </c>
      <c r="W73" s="958"/>
      <c r="X73" s="958"/>
      <c r="Y73" s="958"/>
      <c r="Z73" s="958"/>
      <c r="AA73" s="958">
        <v>11</v>
      </c>
      <c r="AB73" s="958"/>
      <c r="AC73" s="958"/>
      <c r="AD73" s="958"/>
      <c r="AE73" s="958"/>
      <c r="AF73" s="958">
        <v>11</v>
      </c>
      <c r="AG73" s="958"/>
      <c r="AH73" s="958"/>
      <c r="AI73" s="958"/>
      <c r="AJ73" s="958"/>
      <c r="AK73" s="958" t="s">
        <v>548</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558</v>
      </c>
      <c r="C74" s="962"/>
      <c r="D74" s="962"/>
      <c r="E74" s="962"/>
      <c r="F74" s="962"/>
      <c r="G74" s="962"/>
      <c r="H74" s="962"/>
      <c r="I74" s="962"/>
      <c r="J74" s="962"/>
      <c r="K74" s="962"/>
      <c r="L74" s="962"/>
      <c r="M74" s="962"/>
      <c r="N74" s="962"/>
      <c r="O74" s="962"/>
      <c r="P74" s="963"/>
      <c r="Q74" s="964">
        <v>26</v>
      </c>
      <c r="R74" s="958"/>
      <c r="S74" s="958"/>
      <c r="T74" s="958"/>
      <c r="U74" s="958"/>
      <c r="V74" s="958">
        <v>26</v>
      </c>
      <c r="W74" s="958"/>
      <c r="X74" s="958"/>
      <c r="Y74" s="958"/>
      <c r="Z74" s="958"/>
      <c r="AA74" s="958">
        <v>0</v>
      </c>
      <c r="AB74" s="958"/>
      <c r="AC74" s="958"/>
      <c r="AD74" s="958"/>
      <c r="AE74" s="958"/>
      <c r="AF74" s="958">
        <v>0</v>
      </c>
      <c r="AG74" s="958"/>
      <c r="AH74" s="958"/>
      <c r="AI74" s="958"/>
      <c r="AJ74" s="958"/>
      <c r="AK74" s="958">
        <v>4</v>
      </c>
      <c r="AL74" s="958"/>
      <c r="AM74" s="958"/>
      <c r="AN74" s="958"/>
      <c r="AO74" s="958"/>
      <c r="AP74" s="958" t="s">
        <v>548</v>
      </c>
      <c r="AQ74" s="958"/>
      <c r="AR74" s="958"/>
      <c r="AS74" s="958"/>
      <c r="AT74" s="958"/>
      <c r="AU74" s="958" t="s">
        <v>548</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559</v>
      </c>
      <c r="C75" s="962"/>
      <c r="D75" s="962"/>
      <c r="E75" s="962"/>
      <c r="F75" s="962"/>
      <c r="G75" s="962"/>
      <c r="H75" s="962"/>
      <c r="I75" s="962"/>
      <c r="J75" s="962"/>
      <c r="K75" s="962"/>
      <c r="L75" s="962"/>
      <c r="M75" s="962"/>
      <c r="N75" s="962"/>
      <c r="O75" s="962"/>
      <c r="P75" s="963"/>
      <c r="Q75" s="965">
        <v>81</v>
      </c>
      <c r="R75" s="966"/>
      <c r="S75" s="966"/>
      <c r="T75" s="966"/>
      <c r="U75" s="967"/>
      <c r="V75" s="968">
        <v>81</v>
      </c>
      <c r="W75" s="966"/>
      <c r="X75" s="966"/>
      <c r="Y75" s="966"/>
      <c r="Z75" s="967"/>
      <c r="AA75" s="968">
        <v>0</v>
      </c>
      <c r="AB75" s="966"/>
      <c r="AC75" s="966"/>
      <c r="AD75" s="966"/>
      <c r="AE75" s="967"/>
      <c r="AF75" s="968">
        <v>0</v>
      </c>
      <c r="AG75" s="966"/>
      <c r="AH75" s="966"/>
      <c r="AI75" s="966"/>
      <c r="AJ75" s="967"/>
      <c r="AK75" s="968">
        <v>5</v>
      </c>
      <c r="AL75" s="966"/>
      <c r="AM75" s="966"/>
      <c r="AN75" s="966"/>
      <c r="AO75" s="967"/>
      <c r="AP75" s="958" t="s">
        <v>548</v>
      </c>
      <c r="AQ75" s="958"/>
      <c r="AR75" s="958"/>
      <c r="AS75" s="958"/>
      <c r="AT75" s="958"/>
      <c r="AU75" s="958" t="s">
        <v>548</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560</v>
      </c>
      <c r="C76" s="962"/>
      <c r="D76" s="962"/>
      <c r="E76" s="962"/>
      <c r="F76" s="962"/>
      <c r="G76" s="962"/>
      <c r="H76" s="962"/>
      <c r="I76" s="962"/>
      <c r="J76" s="962"/>
      <c r="K76" s="962"/>
      <c r="L76" s="962"/>
      <c r="M76" s="962"/>
      <c r="N76" s="962"/>
      <c r="O76" s="962"/>
      <c r="P76" s="963"/>
      <c r="Q76" s="965">
        <v>70</v>
      </c>
      <c r="R76" s="966"/>
      <c r="S76" s="966"/>
      <c r="T76" s="966"/>
      <c r="U76" s="967"/>
      <c r="V76" s="968">
        <v>66</v>
      </c>
      <c r="W76" s="966"/>
      <c r="X76" s="966"/>
      <c r="Y76" s="966"/>
      <c r="Z76" s="967"/>
      <c r="AA76" s="968">
        <v>4</v>
      </c>
      <c r="AB76" s="966"/>
      <c r="AC76" s="966"/>
      <c r="AD76" s="966"/>
      <c r="AE76" s="967"/>
      <c r="AF76" s="968">
        <v>4</v>
      </c>
      <c r="AG76" s="966"/>
      <c r="AH76" s="966"/>
      <c r="AI76" s="966"/>
      <c r="AJ76" s="967"/>
      <c r="AK76" s="968">
        <v>3</v>
      </c>
      <c r="AL76" s="966"/>
      <c r="AM76" s="966"/>
      <c r="AN76" s="966"/>
      <c r="AO76" s="967"/>
      <c r="AP76" s="958" t="s">
        <v>548</v>
      </c>
      <c r="AQ76" s="958"/>
      <c r="AR76" s="958"/>
      <c r="AS76" s="958"/>
      <c r="AT76" s="958"/>
      <c r="AU76" s="958" t="s">
        <v>548</v>
      </c>
      <c r="AV76" s="958"/>
      <c r="AW76" s="958"/>
      <c r="AX76" s="958"/>
      <c r="AY76" s="958"/>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561</v>
      </c>
      <c r="C77" s="962"/>
      <c r="D77" s="962"/>
      <c r="E77" s="962"/>
      <c r="F77" s="962"/>
      <c r="G77" s="962"/>
      <c r="H77" s="962"/>
      <c r="I77" s="962"/>
      <c r="J77" s="962"/>
      <c r="K77" s="962"/>
      <c r="L77" s="962"/>
      <c r="M77" s="962"/>
      <c r="N77" s="962"/>
      <c r="O77" s="962"/>
      <c r="P77" s="963"/>
      <c r="Q77" s="965">
        <v>251106</v>
      </c>
      <c r="R77" s="966"/>
      <c r="S77" s="966"/>
      <c r="T77" s="966"/>
      <c r="U77" s="967"/>
      <c r="V77" s="968">
        <v>250578</v>
      </c>
      <c r="W77" s="966"/>
      <c r="X77" s="966"/>
      <c r="Y77" s="966"/>
      <c r="Z77" s="967"/>
      <c r="AA77" s="968">
        <v>528</v>
      </c>
      <c r="AB77" s="966"/>
      <c r="AC77" s="966"/>
      <c r="AD77" s="966"/>
      <c r="AE77" s="967"/>
      <c r="AF77" s="968">
        <v>528</v>
      </c>
      <c r="AG77" s="966"/>
      <c r="AH77" s="966"/>
      <c r="AI77" s="966"/>
      <c r="AJ77" s="967"/>
      <c r="AK77" s="968" t="s">
        <v>548</v>
      </c>
      <c r="AL77" s="966"/>
      <c r="AM77" s="966"/>
      <c r="AN77" s="966"/>
      <c r="AO77" s="967"/>
      <c r="AP77" s="958" t="s">
        <v>548</v>
      </c>
      <c r="AQ77" s="958"/>
      <c r="AR77" s="958"/>
      <c r="AS77" s="958"/>
      <c r="AT77" s="958"/>
      <c r="AU77" s="958" t="s">
        <v>548</v>
      </c>
      <c r="AV77" s="958"/>
      <c r="AW77" s="958"/>
      <c r="AX77" s="958"/>
      <c r="AY77" s="958"/>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936</v>
      </c>
      <c r="AG88" s="946"/>
      <c r="AH88" s="946"/>
      <c r="AI88" s="946"/>
      <c r="AJ88" s="946"/>
      <c r="AK88" s="950"/>
      <c r="AL88" s="950"/>
      <c r="AM88" s="950"/>
      <c r="AN88" s="950"/>
      <c r="AO88" s="950"/>
      <c r="AP88" s="946">
        <v>2699</v>
      </c>
      <c r="AQ88" s="946"/>
      <c r="AR88" s="946"/>
      <c r="AS88" s="946"/>
      <c r="AT88" s="946"/>
      <c r="AU88" s="946">
        <v>737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28</v>
      </c>
      <c r="CS102" s="940"/>
      <c r="CT102" s="940"/>
      <c r="CU102" s="940"/>
      <c r="CV102" s="941"/>
      <c r="CW102" s="939">
        <v>0</v>
      </c>
      <c r="CX102" s="940"/>
      <c r="CY102" s="940"/>
      <c r="CZ102" s="940"/>
      <c r="DA102" s="941"/>
      <c r="DB102" s="939" t="s">
        <v>568</v>
      </c>
      <c r="DC102" s="940"/>
      <c r="DD102" s="940"/>
      <c r="DE102" s="940"/>
      <c r="DF102" s="941"/>
      <c r="DG102" s="939" t="s">
        <v>568</v>
      </c>
      <c r="DH102" s="940"/>
      <c r="DI102" s="940"/>
      <c r="DJ102" s="940"/>
      <c r="DK102" s="941"/>
      <c r="DL102" s="939">
        <v>31</v>
      </c>
      <c r="DM102" s="940"/>
      <c r="DN102" s="940"/>
      <c r="DO102" s="940"/>
      <c r="DP102" s="941"/>
      <c r="DQ102" s="939">
        <v>28</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2354776</v>
      </c>
      <c r="AB110" s="876"/>
      <c r="AC110" s="876"/>
      <c r="AD110" s="876"/>
      <c r="AE110" s="877"/>
      <c r="AF110" s="878">
        <v>2401855</v>
      </c>
      <c r="AG110" s="876"/>
      <c r="AH110" s="876"/>
      <c r="AI110" s="876"/>
      <c r="AJ110" s="877"/>
      <c r="AK110" s="878">
        <v>2451814</v>
      </c>
      <c r="AL110" s="876"/>
      <c r="AM110" s="876"/>
      <c r="AN110" s="876"/>
      <c r="AO110" s="877"/>
      <c r="AP110" s="879">
        <v>21.3</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22905704</v>
      </c>
      <c r="BR110" s="829"/>
      <c r="BS110" s="829"/>
      <c r="BT110" s="829"/>
      <c r="BU110" s="829"/>
      <c r="BV110" s="829">
        <v>21628142</v>
      </c>
      <c r="BW110" s="829"/>
      <c r="BX110" s="829"/>
      <c r="BY110" s="829"/>
      <c r="BZ110" s="829"/>
      <c r="CA110" s="829">
        <v>21129594</v>
      </c>
      <c r="CB110" s="829"/>
      <c r="CC110" s="829"/>
      <c r="CD110" s="829"/>
      <c r="CE110" s="829"/>
      <c r="CF110" s="853">
        <v>183.6</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1171</v>
      </c>
      <c r="BR111" s="804"/>
      <c r="BS111" s="804"/>
      <c r="BT111" s="804"/>
      <c r="BU111" s="804"/>
      <c r="BV111" s="804">
        <v>435</v>
      </c>
      <c r="BW111" s="804"/>
      <c r="BX111" s="804"/>
      <c r="BY111" s="804"/>
      <c r="BZ111" s="804"/>
      <c r="CA111" s="804" t="s">
        <v>121</v>
      </c>
      <c r="CB111" s="804"/>
      <c r="CC111" s="804"/>
      <c r="CD111" s="804"/>
      <c r="CE111" s="804"/>
      <c r="CF111" s="862" t="s">
        <v>121</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8000055</v>
      </c>
      <c r="BR112" s="804"/>
      <c r="BS112" s="804"/>
      <c r="BT112" s="804"/>
      <c r="BU112" s="804"/>
      <c r="BV112" s="804">
        <v>7303511</v>
      </c>
      <c r="BW112" s="804"/>
      <c r="BX112" s="804"/>
      <c r="BY112" s="804"/>
      <c r="BZ112" s="804"/>
      <c r="CA112" s="804">
        <v>7507079</v>
      </c>
      <c r="CB112" s="804"/>
      <c r="CC112" s="804"/>
      <c r="CD112" s="804"/>
      <c r="CE112" s="804"/>
      <c r="CF112" s="862">
        <v>65.2</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634602</v>
      </c>
      <c r="AB113" s="906"/>
      <c r="AC113" s="906"/>
      <c r="AD113" s="906"/>
      <c r="AE113" s="907"/>
      <c r="AF113" s="908">
        <v>569719</v>
      </c>
      <c r="AG113" s="906"/>
      <c r="AH113" s="906"/>
      <c r="AI113" s="906"/>
      <c r="AJ113" s="907"/>
      <c r="AK113" s="908">
        <v>714038</v>
      </c>
      <c r="AL113" s="906"/>
      <c r="AM113" s="906"/>
      <c r="AN113" s="906"/>
      <c r="AO113" s="907"/>
      <c r="AP113" s="909">
        <v>6.2</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984544</v>
      </c>
      <c r="BR113" s="804"/>
      <c r="BS113" s="804"/>
      <c r="BT113" s="804"/>
      <c r="BU113" s="804"/>
      <c r="BV113" s="804">
        <v>799876</v>
      </c>
      <c r="BW113" s="804"/>
      <c r="BX113" s="804"/>
      <c r="BY113" s="804"/>
      <c r="BZ113" s="804"/>
      <c r="CA113" s="804">
        <v>736644</v>
      </c>
      <c r="CB113" s="804"/>
      <c r="CC113" s="804"/>
      <c r="CD113" s="804"/>
      <c r="CE113" s="804"/>
      <c r="CF113" s="862">
        <v>6.4</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219879</v>
      </c>
      <c r="AB114" s="767"/>
      <c r="AC114" s="767"/>
      <c r="AD114" s="767"/>
      <c r="AE114" s="768"/>
      <c r="AF114" s="769">
        <v>200159</v>
      </c>
      <c r="AG114" s="767"/>
      <c r="AH114" s="767"/>
      <c r="AI114" s="767"/>
      <c r="AJ114" s="768"/>
      <c r="AK114" s="769">
        <v>134023</v>
      </c>
      <c r="AL114" s="767"/>
      <c r="AM114" s="767"/>
      <c r="AN114" s="767"/>
      <c r="AO114" s="768"/>
      <c r="AP114" s="811">
        <v>1.2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2407987</v>
      </c>
      <c r="BR114" s="804"/>
      <c r="BS114" s="804"/>
      <c r="BT114" s="804"/>
      <c r="BU114" s="804"/>
      <c r="BV114" s="804">
        <v>2430632</v>
      </c>
      <c r="BW114" s="804"/>
      <c r="BX114" s="804"/>
      <c r="BY114" s="804"/>
      <c r="BZ114" s="804"/>
      <c r="CA114" s="804">
        <v>2578540</v>
      </c>
      <c r="CB114" s="804"/>
      <c r="CC114" s="804"/>
      <c r="CD114" s="804"/>
      <c r="CE114" s="804"/>
      <c r="CF114" s="862">
        <v>22.4</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1263</v>
      </c>
      <c r="AB115" s="906"/>
      <c r="AC115" s="906"/>
      <c r="AD115" s="906"/>
      <c r="AE115" s="907"/>
      <c r="AF115" s="908">
        <v>758</v>
      </c>
      <c r="AG115" s="906"/>
      <c r="AH115" s="906"/>
      <c r="AI115" s="906"/>
      <c r="AJ115" s="907"/>
      <c r="AK115" s="908">
        <v>444</v>
      </c>
      <c r="AL115" s="906"/>
      <c r="AM115" s="906"/>
      <c r="AN115" s="906"/>
      <c r="AO115" s="907"/>
      <c r="AP115" s="909">
        <v>0</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v>19800</v>
      </c>
      <c r="BR115" s="804"/>
      <c r="BS115" s="804"/>
      <c r="BT115" s="804"/>
      <c r="BU115" s="804"/>
      <c r="BV115" s="804">
        <v>25200</v>
      </c>
      <c r="BW115" s="804"/>
      <c r="BX115" s="804"/>
      <c r="BY115" s="804"/>
      <c r="BZ115" s="804"/>
      <c r="CA115" s="804">
        <v>27900</v>
      </c>
      <c r="CB115" s="804"/>
      <c r="CC115" s="804"/>
      <c r="CD115" s="804"/>
      <c r="CE115" s="804"/>
      <c r="CF115" s="862">
        <v>0.2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v>1</v>
      </c>
      <c r="AL116" s="767"/>
      <c r="AM116" s="767"/>
      <c r="AN116" s="767"/>
      <c r="AO116" s="768"/>
      <c r="AP116" s="811">
        <v>0</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3210520</v>
      </c>
      <c r="AB117" s="890"/>
      <c r="AC117" s="890"/>
      <c r="AD117" s="890"/>
      <c r="AE117" s="891"/>
      <c r="AF117" s="892">
        <v>3172491</v>
      </c>
      <c r="AG117" s="890"/>
      <c r="AH117" s="890"/>
      <c r="AI117" s="890"/>
      <c r="AJ117" s="891"/>
      <c r="AK117" s="892">
        <v>3300320</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443</v>
      </c>
      <c r="BP119" s="865"/>
      <c r="BQ119" s="866">
        <v>34319261</v>
      </c>
      <c r="BR119" s="832"/>
      <c r="BS119" s="832"/>
      <c r="BT119" s="832"/>
      <c r="BU119" s="832"/>
      <c r="BV119" s="832">
        <v>32187796</v>
      </c>
      <c r="BW119" s="832"/>
      <c r="BX119" s="832"/>
      <c r="BY119" s="832"/>
      <c r="BZ119" s="832"/>
      <c r="CA119" s="832">
        <v>31979757</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1171</v>
      </c>
      <c r="DH119" s="751"/>
      <c r="DI119" s="751"/>
      <c r="DJ119" s="751"/>
      <c r="DK119" s="752"/>
      <c r="DL119" s="753">
        <v>435</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6189474</v>
      </c>
      <c r="BR120" s="829"/>
      <c r="BS120" s="829"/>
      <c r="BT120" s="829"/>
      <c r="BU120" s="829"/>
      <c r="BV120" s="829">
        <v>7690462</v>
      </c>
      <c r="BW120" s="829"/>
      <c r="BX120" s="829"/>
      <c r="BY120" s="829"/>
      <c r="BZ120" s="829"/>
      <c r="CA120" s="829">
        <v>8044576</v>
      </c>
      <c r="CB120" s="829"/>
      <c r="CC120" s="829"/>
      <c r="CD120" s="829"/>
      <c r="CE120" s="829"/>
      <c r="CF120" s="853">
        <v>69.900000000000006</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4567476</v>
      </c>
      <c r="DH120" s="829"/>
      <c r="DI120" s="829"/>
      <c r="DJ120" s="829"/>
      <c r="DK120" s="829"/>
      <c r="DL120" s="829">
        <v>4487559</v>
      </c>
      <c r="DM120" s="829"/>
      <c r="DN120" s="829"/>
      <c r="DO120" s="829"/>
      <c r="DP120" s="829"/>
      <c r="DQ120" s="829">
        <v>4580917</v>
      </c>
      <c r="DR120" s="829"/>
      <c r="DS120" s="829"/>
      <c r="DT120" s="829"/>
      <c r="DU120" s="829"/>
      <c r="DV120" s="830">
        <v>39.799999999999997</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3458080</v>
      </c>
      <c r="BR121" s="804"/>
      <c r="BS121" s="804"/>
      <c r="BT121" s="804"/>
      <c r="BU121" s="804"/>
      <c r="BV121" s="804">
        <v>3038078</v>
      </c>
      <c r="BW121" s="804"/>
      <c r="BX121" s="804"/>
      <c r="BY121" s="804"/>
      <c r="BZ121" s="804"/>
      <c r="CA121" s="804">
        <v>3154443</v>
      </c>
      <c r="CB121" s="804"/>
      <c r="CC121" s="804"/>
      <c r="CD121" s="804"/>
      <c r="CE121" s="804"/>
      <c r="CF121" s="862">
        <v>27.4</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2914984</v>
      </c>
      <c r="DH121" s="804"/>
      <c r="DI121" s="804"/>
      <c r="DJ121" s="804"/>
      <c r="DK121" s="804"/>
      <c r="DL121" s="804">
        <v>2308475</v>
      </c>
      <c r="DM121" s="804"/>
      <c r="DN121" s="804"/>
      <c r="DO121" s="804"/>
      <c r="DP121" s="804"/>
      <c r="DQ121" s="804">
        <v>2458059</v>
      </c>
      <c r="DR121" s="804"/>
      <c r="DS121" s="804"/>
      <c r="DT121" s="804"/>
      <c r="DU121" s="804"/>
      <c r="DV121" s="781">
        <v>21.4</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23200852</v>
      </c>
      <c r="BR122" s="832"/>
      <c r="BS122" s="832"/>
      <c r="BT122" s="832"/>
      <c r="BU122" s="832"/>
      <c r="BV122" s="832">
        <v>21984325</v>
      </c>
      <c r="BW122" s="832"/>
      <c r="BX122" s="832"/>
      <c r="BY122" s="832"/>
      <c r="BZ122" s="832"/>
      <c r="CA122" s="832">
        <v>21465156</v>
      </c>
      <c r="CB122" s="832"/>
      <c r="CC122" s="832"/>
      <c r="CD122" s="832"/>
      <c r="CE122" s="832"/>
      <c r="CF122" s="833">
        <v>186.5</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v>206321</v>
      </c>
      <c r="DH122" s="804"/>
      <c r="DI122" s="804"/>
      <c r="DJ122" s="804"/>
      <c r="DK122" s="804"/>
      <c r="DL122" s="804">
        <v>236317</v>
      </c>
      <c r="DM122" s="804"/>
      <c r="DN122" s="804"/>
      <c r="DO122" s="804"/>
      <c r="DP122" s="804"/>
      <c r="DQ122" s="804">
        <v>234639</v>
      </c>
      <c r="DR122" s="804"/>
      <c r="DS122" s="804"/>
      <c r="DT122" s="804"/>
      <c r="DU122" s="804"/>
      <c r="DV122" s="781">
        <v>2</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451</v>
      </c>
      <c r="BP123" s="865"/>
      <c r="BQ123" s="819">
        <v>32848406</v>
      </c>
      <c r="BR123" s="820"/>
      <c r="BS123" s="820"/>
      <c r="BT123" s="820"/>
      <c r="BU123" s="820"/>
      <c r="BV123" s="820">
        <v>32712865</v>
      </c>
      <c r="BW123" s="820"/>
      <c r="BX123" s="820"/>
      <c r="BY123" s="820"/>
      <c r="BZ123" s="820"/>
      <c r="CA123" s="820">
        <v>32664175</v>
      </c>
      <c r="CB123" s="820"/>
      <c r="CC123" s="820"/>
      <c r="CD123" s="820"/>
      <c r="CE123" s="820"/>
      <c r="CF123" s="735"/>
      <c r="CG123" s="736"/>
      <c r="CH123" s="736"/>
      <c r="CI123" s="736"/>
      <c r="CJ123" s="821"/>
      <c r="CK123" s="856"/>
      <c r="CL123" s="842"/>
      <c r="CM123" s="842"/>
      <c r="CN123" s="842"/>
      <c r="CO123" s="843"/>
      <c r="CP123" s="822" t="s">
        <v>395</v>
      </c>
      <c r="CQ123" s="823"/>
      <c r="CR123" s="823"/>
      <c r="CS123" s="823"/>
      <c r="CT123" s="823"/>
      <c r="CU123" s="823"/>
      <c r="CV123" s="823"/>
      <c r="CW123" s="823"/>
      <c r="CX123" s="823"/>
      <c r="CY123" s="823"/>
      <c r="CZ123" s="823"/>
      <c r="DA123" s="823"/>
      <c r="DB123" s="823"/>
      <c r="DC123" s="823"/>
      <c r="DD123" s="823"/>
      <c r="DE123" s="823"/>
      <c r="DF123" s="824"/>
      <c r="DG123" s="766">
        <v>311274</v>
      </c>
      <c r="DH123" s="767"/>
      <c r="DI123" s="767"/>
      <c r="DJ123" s="767"/>
      <c r="DK123" s="768"/>
      <c r="DL123" s="769">
        <v>271160</v>
      </c>
      <c r="DM123" s="767"/>
      <c r="DN123" s="767"/>
      <c r="DO123" s="767"/>
      <c r="DP123" s="768"/>
      <c r="DQ123" s="769">
        <v>233464</v>
      </c>
      <c r="DR123" s="767"/>
      <c r="DS123" s="767"/>
      <c r="DT123" s="767"/>
      <c r="DU123" s="768"/>
      <c r="DV123" s="811">
        <v>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12.7</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1263</v>
      </c>
      <c r="AB126" s="767"/>
      <c r="AC126" s="767"/>
      <c r="AD126" s="767"/>
      <c r="AE126" s="768"/>
      <c r="AF126" s="769">
        <v>758</v>
      </c>
      <c r="AG126" s="767"/>
      <c r="AH126" s="767"/>
      <c r="AI126" s="767"/>
      <c r="AJ126" s="768"/>
      <c r="AK126" s="769">
        <v>444</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410244</v>
      </c>
      <c r="AB128" s="788"/>
      <c r="AC128" s="788"/>
      <c r="AD128" s="788"/>
      <c r="AE128" s="789"/>
      <c r="AF128" s="790">
        <v>370079</v>
      </c>
      <c r="AG128" s="788"/>
      <c r="AH128" s="788"/>
      <c r="AI128" s="788"/>
      <c r="AJ128" s="789"/>
      <c r="AK128" s="790">
        <v>498076</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121</v>
      </c>
      <c r="BG128" s="774"/>
      <c r="BH128" s="774"/>
      <c r="BI128" s="774"/>
      <c r="BJ128" s="774"/>
      <c r="BK128" s="774"/>
      <c r="BL128" s="797"/>
      <c r="BM128" s="773">
        <v>12.89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v>19800</v>
      </c>
      <c r="DH128" s="778"/>
      <c r="DI128" s="778"/>
      <c r="DJ128" s="778"/>
      <c r="DK128" s="778"/>
      <c r="DL128" s="778">
        <v>25200</v>
      </c>
      <c r="DM128" s="778"/>
      <c r="DN128" s="778"/>
      <c r="DO128" s="778"/>
      <c r="DP128" s="778"/>
      <c r="DQ128" s="778">
        <v>27900</v>
      </c>
      <c r="DR128" s="778"/>
      <c r="DS128" s="778"/>
      <c r="DT128" s="778"/>
      <c r="DU128" s="778"/>
      <c r="DV128" s="779">
        <v>0.2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13650993</v>
      </c>
      <c r="AB129" s="767"/>
      <c r="AC129" s="767"/>
      <c r="AD129" s="767"/>
      <c r="AE129" s="768"/>
      <c r="AF129" s="769">
        <v>13260870</v>
      </c>
      <c r="AG129" s="767"/>
      <c r="AH129" s="767"/>
      <c r="AI129" s="767"/>
      <c r="AJ129" s="768"/>
      <c r="AK129" s="769">
        <v>13630959</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121</v>
      </c>
      <c r="BG129" s="758"/>
      <c r="BH129" s="758"/>
      <c r="BI129" s="758"/>
      <c r="BJ129" s="758"/>
      <c r="BK129" s="758"/>
      <c r="BL129" s="759"/>
      <c r="BM129" s="757">
        <v>17.89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2110317</v>
      </c>
      <c r="AB130" s="767"/>
      <c r="AC130" s="767"/>
      <c r="AD130" s="767"/>
      <c r="AE130" s="768"/>
      <c r="AF130" s="769">
        <v>2136794</v>
      </c>
      <c r="AG130" s="767"/>
      <c r="AH130" s="767"/>
      <c r="AI130" s="767"/>
      <c r="AJ130" s="768"/>
      <c r="AK130" s="769">
        <v>2119995</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5.9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11540676</v>
      </c>
      <c r="AB131" s="751"/>
      <c r="AC131" s="751"/>
      <c r="AD131" s="751"/>
      <c r="AE131" s="752"/>
      <c r="AF131" s="753">
        <v>11124076</v>
      </c>
      <c r="AG131" s="751"/>
      <c r="AH131" s="751"/>
      <c r="AI131" s="751"/>
      <c r="AJ131" s="752"/>
      <c r="AK131" s="753">
        <v>11510964</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5.9784972730000003</v>
      </c>
      <c r="AB132" s="732"/>
      <c r="AC132" s="732"/>
      <c r="AD132" s="732"/>
      <c r="AE132" s="733"/>
      <c r="AF132" s="734">
        <v>5.983580119</v>
      </c>
      <c r="AG132" s="732"/>
      <c r="AH132" s="732"/>
      <c r="AI132" s="732"/>
      <c r="AJ132" s="733"/>
      <c r="AK132" s="734">
        <v>5.9269492980000003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v>
      </c>
      <c r="AB133" s="711"/>
      <c r="AC133" s="711"/>
      <c r="AD133" s="711"/>
      <c r="AE133" s="712"/>
      <c r="AF133" s="710">
        <v>6</v>
      </c>
      <c r="AG133" s="711"/>
      <c r="AH133" s="711"/>
      <c r="AI133" s="711"/>
      <c r="AJ133" s="712"/>
      <c r="AK133" s="710">
        <v>5.9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3taBMMqQm09PI2QjTYsk8TUxhgQmhgZrrbw++vzJk0bReBCQkotgrhOgGmwrmZuFqL1wuIxgqmhct2YSthkCw==" saltValue="rXrFt7pr1cCgnU2Z6XdH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ukRGSwhkEd9IUQDnzJBFvS9Bk8HHY2XOLDmZRcS64fmKPOKvFpDh17dzXdg6AK8zcaZQCkPO7bPtsN7EaCJVA==" saltValue="Ch75IG6B0Un+iUvzg0i+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ZOATa1RpW627CgWmP6gpYAmYsaWnGWeVNI2ZDSlo9EFUzxPz3K/Rk8gvJIa9r0PktCuGspG3bIEPAeurVkkw==" saltValue="MhObuxVy+qPH3fYEgjVH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12" sqref="AO12"/>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3218641</v>
      </c>
      <c r="AP9" s="274">
        <v>65883</v>
      </c>
      <c r="AQ9" s="275">
        <v>90328</v>
      </c>
      <c r="AR9" s="276">
        <v>-27.1</v>
      </c>
    </row>
    <row r="10" spans="1:46" ht="13.5" customHeight="1" x14ac:dyDescent="0.15">
      <c r="A10" s="259"/>
      <c r="AK10" s="1117" t="s">
        <v>486</v>
      </c>
      <c r="AL10" s="1118"/>
      <c r="AM10" s="1118"/>
      <c r="AN10" s="1119"/>
      <c r="AO10" s="277">
        <v>522839</v>
      </c>
      <c r="AP10" s="277">
        <v>10702</v>
      </c>
      <c r="AQ10" s="278">
        <v>7878</v>
      </c>
      <c r="AR10" s="279">
        <v>35.799999999999997</v>
      </c>
    </row>
    <row r="11" spans="1:46" ht="13.5" customHeight="1" x14ac:dyDescent="0.15">
      <c r="A11" s="259"/>
      <c r="AK11" s="1117" t="s">
        <v>487</v>
      </c>
      <c r="AL11" s="1118"/>
      <c r="AM11" s="1118"/>
      <c r="AN11" s="1119"/>
      <c r="AO11" s="277">
        <v>240054</v>
      </c>
      <c r="AP11" s="277">
        <v>4914</v>
      </c>
      <c r="AQ11" s="278">
        <v>2111</v>
      </c>
      <c r="AR11" s="279">
        <v>132.80000000000001</v>
      </c>
    </row>
    <row r="12" spans="1:46" ht="13.5" customHeight="1" x14ac:dyDescent="0.15">
      <c r="A12" s="259"/>
      <c r="AK12" s="1117" t="s">
        <v>488</v>
      </c>
      <c r="AL12" s="1118"/>
      <c r="AM12" s="1118"/>
      <c r="AN12" s="1119"/>
      <c r="AO12" s="277" t="s">
        <v>489</v>
      </c>
      <c r="AP12" s="277" t="s">
        <v>489</v>
      </c>
      <c r="AQ12" s="278">
        <v>26</v>
      </c>
      <c r="AR12" s="279" t="s">
        <v>489</v>
      </c>
    </row>
    <row r="13" spans="1:46" ht="13.5" customHeight="1" x14ac:dyDescent="0.15">
      <c r="A13" s="259"/>
      <c r="AK13" s="1117" t="s">
        <v>490</v>
      </c>
      <c r="AL13" s="1118"/>
      <c r="AM13" s="1118"/>
      <c r="AN13" s="1119"/>
      <c r="AO13" s="277">
        <v>112929</v>
      </c>
      <c r="AP13" s="277">
        <v>2312</v>
      </c>
      <c r="AQ13" s="278">
        <v>2999</v>
      </c>
      <c r="AR13" s="279">
        <v>-22.9</v>
      </c>
    </row>
    <row r="14" spans="1:46" ht="13.5" customHeight="1" x14ac:dyDescent="0.15">
      <c r="A14" s="259"/>
      <c r="AK14" s="1117" t="s">
        <v>491</v>
      </c>
      <c r="AL14" s="1118"/>
      <c r="AM14" s="1118"/>
      <c r="AN14" s="1119"/>
      <c r="AO14" s="277">
        <v>63981</v>
      </c>
      <c r="AP14" s="277">
        <v>1310</v>
      </c>
      <c r="AQ14" s="278">
        <v>1839</v>
      </c>
      <c r="AR14" s="279">
        <v>-28.8</v>
      </c>
    </row>
    <row r="15" spans="1:46" ht="13.5" customHeight="1" x14ac:dyDescent="0.15">
      <c r="A15" s="259"/>
      <c r="AK15" s="1120" t="s">
        <v>492</v>
      </c>
      <c r="AL15" s="1121"/>
      <c r="AM15" s="1121"/>
      <c r="AN15" s="1122"/>
      <c r="AO15" s="277">
        <v>-73878</v>
      </c>
      <c r="AP15" s="277">
        <v>-1512</v>
      </c>
      <c r="AQ15" s="278">
        <v>-5426</v>
      </c>
      <c r="AR15" s="279">
        <v>-72.099999999999994</v>
      </c>
    </row>
    <row r="16" spans="1:46" x14ac:dyDescent="0.15">
      <c r="A16" s="259"/>
      <c r="AK16" s="1120" t="s">
        <v>178</v>
      </c>
      <c r="AL16" s="1121"/>
      <c r="AM16" s="1121"/>
      <c r="AN16" s="1122"/>
      <c r="AO16" s="277">
        <v>4084566</v>
      </c>
      <c r="AP16" s="277">
        <v>83608</v>
      </c>
      <c r="AQ16" s="278">
        <v>99756</v>
      </c>
      <c r="AR16" s="279">
        <v>-16.2</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7.04</v>
      </c>
      <c r="AP21" s="290">
        <v>9.01</v>
      </c>
      <c r="AQ21" s="291">
        <v>-1.97</v>
      </c>
      <c r="AS21" s="292"/>
      <c r="AT21" s="288"/>
    </row>
    <row r="22" spans="1:46" s="260" customFormat="1" x14ac:dyDescent="0.15">
      <c r="A22" s="288"/>
      <c r="AK22" s="1123" t="s">
        <v>498</v>
      </c>
      <c r="AL22" s="1124"/>
      <c r="AM22" s="1124"/>
      <c r="AN22" s="1125"/>
      <c r="AO22" s="293">
        <v>98.3</v>
      </c>
      <c r="AP22" s="294">
        <v>97.5</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2451814</v>
      </c>
      <c r="AP32" s="303">
        <v>50187</v>
      </c>
      <c r="AQ32" s="304">
        <v>56025</v>
      </c>
      <c r="AR32" s="305">
        <v>-10.4</v>
      </c>
    </row>
    <row r="33" spans="1:46" ht="13.5" customHeight="1" x14ac:dyDescent="0.15">
      <c r="A33" s="259"/>
      <c r="AK33" s="1107" t="s">
        <v>503</v>
      </c>
      <c r="AL33" s="1108"/>
      <c r="AM33" s="1108"/>
      <c r="AN33" s="1109"/>
      <c r="AO33" s="303" t="s">
        <v>489</v>
      </c>
      <c r="AP33" s="303" t="s">
        <v>489</v>
      </c>
      <c r="AQ33" s="304" t="s">
        <v>489</v>
      </c>
      <c r="AR33" s="305" t="s">
        <v>489</v>
      </c>
    </row>
    <row r="34" spans="1:46" ht="27" customHeight="1" x14ac:dyDescent="0.15">
      <c r="A34" s="259"/>
      <c r="AK34" s="1107" t="s">
        <v>504</v>
      </c>
      <c r="AL34" s="1108"/>
      <c r="AM34" s="1108"/>
      <c r="AN34" s="1109"/>
      <c r="AO34" s="303" t="s">
        <v>489</v>
      </c>
      <c r="AP34" s="303" t="s">
        <v>489</v>
      </c>
      <c r="AQ34" s="304" t="s">
        <v>489</v>
      </c>
      <c r="AR34" s="305" t="s">
        <v>489</v>
      </c>
    </row>
    <row r="35" spans="1:46" ht="27" customHeight="1" x14ac:dyDescent="0.15">
      <c r="A35" s="259"/>
      <c r="AK35" s="1107" t="s">
        <v>505</v>
      </c>
      <c r="AL35" s="1108"/>
      <c r="AM35" s="1108"/>
      <c r="AN35" s="1109"/>
      <c r="AO35" s="303">
        <v>714038</v>
      </c>
      <c r="AP35" s="303">
        <v>14616</v>
      </c>
      <c r="AQ35" s="304">
        <v>18604</v>
      </c>
      <c r="AR35" s="305">
        <v>-21.4</v>
      </c>
    </row>
    <row r="36" spans="1:46" ht="27" customHeight="1" x14ac:dyDescent="0.15">
      <c r="A36" s="259"/>
      <c r="AK36" s="1107" t="s">
        <v>506</v>
      </c>
      <c r="AL36" s="1108"/>
      <c r="AM36" s="1108"/>
      <c r="AN36" s="1109"/>
      <c r="AO36" s="303">
        <v>134023</v>
      </c>
      <c r="AP36" s="303">
        <v>2743</v>
      </c>
      <c r="AQ36" s="304">
        <v>2667</v>
      </c>
      <c r="AR36" s="305">
        <v>2.8</v>
      </c>
    </row>
    <row r="37" spans="1:46" ht="13.5" customHeight="1" x14ac:dyDescent="0.15">
      <c r="A37" s="259"/>
      <c r="AK37" s="1107" t="s">
        <v>507</v>
      </c>
      <c r="AL37" s="1108"/>
      <c r="AM37" s="1108"/>
      <c r="AN37" s="1109"/>
      <c r="AO37" s="303">
        <v>444</v>
      </c>
      <c r="AP37" s="303">
        <v>9</v>
      </c>
      <c r="AQ37" s="304">
        <v>441</v>
      </c>
      <c r="AR37" s="305">
        <v>-98</v>
      </c>
    </row>
    <row r="38" spans="1:46" ht="27" customHeight="1" x14ac:dyDescent="0.15">
      <c r="A38" s="259"/>
      <c r="AK38" s="1110" t="s">
        <v>508</v>
      </c>
      <c r="AL38" s="1111"/>
      <c r="AM38" s="1111"/>
      <c r="AN38" s="1112"/>
      <c r="AO38" s="306">
        <v>1</v>
      </c>
      <c r="AP38" s="306">
        <v>0</v>
      </c>
      <c r="AQ38" s="307">
        <v>6</v>
      </c>
      <c r="AR38" s="295">
        <v>-100</v>
      </c>
      <c r="AS38" s="302"/>
    </row>
    <row r="39" spans="1:46" x14ac:dyDescent="0.15">
      <c r="A39" s="259"/>
      <c r="AK39" s="1110" t="s">
        <v>509</v>
      </c>
      <c r="AL39" s="1111"/>
      <c r="AM39" s="1111"/>
      <c r="AN39" s="1112"/>
      <c r="AO39" s="303">
        <v>-498076</v>
      </c>
      <c r="AP39" s="303">
        <v>-10195</v>
      </c>
      <c r="AQ39" s="304">
        <v>-4261</v>
      </c>
      <c r="AR39" s="305">
        <v>139.30000000000001</v>
      </c>
      <c r="AS39" s="302"/>
    </row>
    <row r="40" spans="1:46" ht="27" customHeight="1" x14ac:dyDescent="0.15">
      <c r="A40" s="259"/>
      <c r="AK40" s="1107" t="s">
        <v>510</v>
      </c>
      <c r="AL40" s="1108"/>
      <c r="AM40" s="1108"/>
      <c r="AN40" s="1109"/>
      <c r="AO40" s="303">
        <v>-2119995</v>
      </c>
      <c r="AP40" s="303">
        <v>-43395</v>
      </c>
      <c r="AQ40" s="304">
        <v>-49695</v>
      </c>
      <c r="AR40" s="305">
        <v>-12.7</v>
      </c>
      <c r="AS40" s="302"/>
    </row>
    <row r="41" spans="1:46" x14ac:dyDescent="0.15">
      <c r="A41" s="259"/>
      <c r="AK41" s="1113" t="s">
        <v>288</v>
      </c>
      <c r="AL41" s="1114"/>
      <c r="AM41" s="1114"/>
      <c r="AN41" s="1115"/>
      <c r="AO41" s="303">
        <v>682249</v>
      </c>
      <c r="AP41" s="303">
        <v>13965</v>
      </c>
      <c r="AQ41" s="304">
        <v>23786</v>
      </c>
      <c r="AR41" s="305">
        <v>-41.3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1813877</v>
      </c>
      <c r="AN51" s="325">
        <v>35642</v>
      </c>
      <c r="AO51" s="326">
        <v>35.4</v>
      </c>
      <c r="AP51" s="327">
        <v>62383</v>
      </c>
      <c r="AQ51" s="328">
        <v>14.1</v>
      </c>
      <c r="AR51" s="329">
        <v>21.3</v>
      </c>
    </row>
    <row r="52" spans="1:44" x14ac:dyDescent="0.15">
      <c r="A52" s="259"/>
      <c r="AK52" s="330"/>
      <c r="AL52" s="331" t="s">
        <v>520</v>
      </c>
      <c r="AM52" s="332">
        <v>803416</v>
      </c>
      <c r="AN52" s="333">
        <v>15787</v>
      </c>
      <c r="AO52" s="334">
        <v>30</v>
      </c>
      <c r="AP52" s="335">
        <v>35325</v>
      </c>
      <c r="AQ52" s="336">
        <v>7.6</v>
      </c>
      <c r="AR52" s="337">
        <v>22.4</v>
      </c>
    </row>
    <row r="53" spans="1:44" x14ac:dyDescent="0.15">
      <c r="A53" s="259"/>
      <c r="AK53" s="315" t="s">
        <v>521</v>
      </c>
      <c r="AL53" s="316"/>
      <c r="AM53" s="324">
        <v>1515037</v>
      </c>
      <c r="AN53" s="325">
        <v>30042</v>
      </c>
      <c r="AO53" s="326">
        <v>-15.7</v>
      </c>
      <c r="AP53" s="327">
        <v>76347</v>
      </c>
      <c r="AQ53" s="328">
        <v>22.4</v>
      </c>
      <c r="AR53" s="329">
        <v>-38.1</v>
      </c>
    </row>
    <row r="54" spans="1:44" x14ac:dyDescent="0.15">
      <c r="A54" s="259"/>
      <c r="AK54" s="330"/>
      <c r="AL54" s="331" t="s">
        <v>520</v>
      </c>
      <c r="AM54" s="332">
        <v>652070</v>
      </c>
      <c r="AN54" s="333">
        <v>12930</v>
      </c>
      <c r="AO54" s="334">
        <v>-18.100000000000001</v>
      </c>
      <c r="AP54" s="335">
        <v>41762</v>
      </c>
      <c r="AQ54" s="336">
        <v>18.2</v>
      </c>
      <c r="AR54" s="337">
        <v>-36.299999999999997</v>
      </c>
    </row>
    <row r="55" spans="1:44" x14ac:dyDescent="0.15">
      <c r="A55" s="259"/>
      <c r="AK55" s="315" t="s">
        <v>522</v>
      </c>
      <c r="AL55" s="316"/>
      <c r="AM55" s="324">
        <v>1305716</v>
      </c>
      <c r="AN55" s="325">
        <v>26182</v>
      </c>
      <c r="AO55" s="326">
        <v>-12.8</v>
      </c>
      <c r="AP55" s="327">
        <v>69604</v>
      </c>
      <c r="AQ55" s="328">
        <v>-8.8000000000000007</v>
      </c>
      <c r="AR55" s="329">
        <v>-4</v>
      </c>
    </row>
    <row r="56" spans="1:44" x14ac:dyDescent="0.15">
      <c r="A56" s="259"/>
      <c r="AK56" s="330"/>
      <c r="AL56" s="331" t="s">
        <v>520</v>
      </c>
      <c r="AM56" s="332">
        <v>582163</v>
      </c>
      <c r="AN56" s="333">
        <v>11674</v>
      </c>
      <c r="AO56" s="334">
        <v>-9.6999999999999993</v>
      </c>
      <c r="AP56" s="335">
        <v>36247</v>
      </c>
      <c r="AQ56" s="336">
        <v>-13.2</v>
      </c>
      <c r="AR56" s="337">
        <v>3.5</v>
      </c>
    </row>
    <row r="57" spans="1:44" x14ac:dyDescent="0.15">
      <c r="A57" s="259"/>
      <c r="AK57" s="315" t="s">
        <v>523</v>
      </c>
      <c r="AL57" s="316"/>
      <c r="AM57" s="324">
        <v>1893180</v>
      </c>
      <c r="AN57" s="325">
        <v>38276</v>
      </c>
      <c r="AO57" s="326">
        <v>46.2</v>
      </c>
      <c r="AP57" s="327">
        <v>68410</v>
      </c>
      <c r="AQ57" s="328">
        <v>-1.7</v>
      </c>
      <c r="AR57" s="329">
        <v>47.9</v>
      </c>
    </row>
    <row r="58" spans="1:44" x14ac:dyDescent="0.15">
      <c r="A58" s="259"/>
      <c r="AK58" s="330"/>
      <c r="AL58" s="331" t="s">
        <v>520</v>
      </c>
      <c r="AM58" s="332">
        <v>1372234</v>
      </c>
      <c r="AN58" s="333">
        <v>27744</v>
      </c>
      <c r="AO58" s="334">
        <v>137.69999999999999</v>
      </c>
      <c r="AP58" s="335">
        <v>35086</v>
      </c>
      <c r="AQ58" s="336">
        <v>-3.2</v>
      </c>
      <c r="AR58" s="337">
        <v>140.9</v>
      </c>
    </row>
    <row r="59" spans="1:44" x14ac:dyDescent="0.15">
      <c r="A59" s="259"/>
      <c r="AK59" s="315" t="s">
        <v>524</v>
      </c>
      <c r="AL59" s="316"/>
      <c r="AM59" s="324">
        <v>2207874</v>
      </c>
      <c r="AN59" s="325">
        <v>45193</v>
      </c>
      <c r="AO59" s="326">
        <v>18.100000000000001</v>
      </c>
      <c r="AP59" s="327">
        <v>73019</v>
      </c>
      <c r="AQ59" s="328">
        <v>6.7</v>
      </c>
      <c r="AR59" s="329">
        <v>11.4</v>
      </c>
    </row>
    <row r="60" spans="1:44" x14ac:dyDescent="0.15">
      <c r="A60" s="259"/>
      <c r="AK60" s="330"/>
      <c r="AL60" s="331" t="s">
        <v>520</v>
      </c>
      <c r="AM60" s="332">
        <v>1851998</v>
      </c>
      <c r="AN60" s="333">
        <v>37909</v>
      </c>
      <c r="AO60" s="334">
        <v>36.6</v>
      </c>
      <c r="AP60" s="335">
        <v>39427</v>
      </c>
      <c r="AQ60" s="336">
        <v>12.4</v>
      </c>
      <c r="AR60" s="337">
        <v>24.2</v>
      </c>
    </row>
    <row r="61" spans="1:44" x14ac:dyDescent="0.15">
      <c r="A61" s="259"/>
      <c r="AK61" s="315" t="s">
        <v>525</v>
      </c>
      <c r="AL61" s="338"/>
      <c r="AM61" s="324">
        <v>1747137</v>
      </c>
      <c r="AN61" s="325">
        <v>35067</v>
      </c>
      <c r="AO61" s="326">
        <v>14.2</v>
      </c>
      <c r="AP61" s="327">
        <v>69953</v>
      </c>
      <c r="AQ61" s="339">
        <v>6.5</v>
      </c>
      <c r="AR61" s="329">
        <v>7.7</v>
      </c>
    </row>
    <row r="62" spans="1:44" x14ac:dyDescent="0.15">
      <c r="A62" s="259"/>
      <c r="AK62" s="330"/>
      <c r="AL62" s="331" t="s">
        <v>520</v>
      </c>
      <c r="AM62" s="332">
        <v>1052376</v>
      </c>
      <c r="AN62" s="333">
        <v>21209</v>
      </c>
      <c r="AO62" s="334">
        <v>35.299999999999997</v>
      </c>
      <c r="AP62" s="335">
        <v>37569</v>
      </c>
      <c r="AQ62" s="336">
        <v>4.4000000000000004</v>
      </c>
      <c r="AR62" s="337">
        <v>30.9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EhVEgPpQjoNdqvN66eXdYs9StlCqQ0c7cevZiJRmaeALxYLxPj7bSudUrsgAiQt9fYT4CKZVLLJtPXJ+yHKRQ==" saltValue="HjLVVmao5Qh1OmJq0OD2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VfxJZIiJu+2TyV9JojrPG/vicCkI73rz6cZJ0ATl1hvqwbXDeH2/0ewOniREEiZuf/B4wGXzEYT8Qii8igZxvA==" saltValue="wgmpDCP3gItrVVlxMhnk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lsmJDC4vNbMEP5qF0RuEsBzAuVvUjiBPM3T6qC5RBI0Km+tETLu+0Og4mgmQfJ03oyIA46K0XhESniaiC+81A==" saltValue="/0M91P9CiSWXlVBNgGJt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16.899999999999999</v>
      </c>
      <c r="G47" s="12">
        <v>18.170000000000002</v>
      </c>
      <c r="H47" s="12">
        <v>21.08</v>
      </c>
      <c r="I47" s="12">
        <v>22.54</v>
      </c>
      <c r="J47" s="13">
        <v>21.95</v>
      </c>
    </row>
    <row r="48" spans="2:10" ht="57.75" customHeight="1" x14ac:dyDescent="0.15">
      <c r="B48" s="14"/>
      <c r="C48" s="1128" t="s">
        <v>4</v>
      </c>
      <c r="D48" s="1128"/>
      <c r="E48" s="1129"/>
      <c r="F48" s="15">
        <v>6.24</v>
      </c>
      <c r="G48" s="16">
        <v>5.91</v>
      </c>
      <c r="H48" s="16">
        <v>6.91</v>
      </c>
      <c r="I48" s="16">
        <v>7.83</v>
      </c>
      <c r="J48" s="17">
        <v>5.77</v>
      </c>
    </row>
    <row r="49" spans="2:10" ht="57.75" customHeight="1" thickBot="1" x14ac:dyDescent="0.2">
      <c r="B49" s="18"/>
      <c r="C49" s="1130" t="s">
        <v>5</v>
      </c>
      <c r="D49" s="1130"/>
      <c r="E49" s="1131"/>
      <c r="F49" s="19">
        <v>3.5</v>
      </c>
      <c r="G49" s="20">
        <v>1.55</v>
      </c>
      <c r="H49" s="20">
        <v>5.15</v>
      </c>
      <c r="I49" s="20">
        <v>1.55</v>
      </c>
      <c r="J49" s="21" t="s">
        <v>532</v>
      </c>
    </row>
    <row r="50" spans="2:10" x14ac:dyDescent="0.15"/>
  </sheetData>
  <sheetProtection algorithmName="SHA-512" hashValue="fMPwZgAGQd3c0tBZ9OM+kIGOr0ZoNQ8Xosqa8k3hwyAwE96YYhPIeUjMIa9GN/yIlzcXDTjbBoHpGGd9JAWINg==" saltValue="AllWQlOPLL9fjBvzmFVr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40" sqref="H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29.86</v>
      </c>
      <c r="G34" s="33">
        <v>29.87</v>
      </c>
      <c r="H34" s="33">
        <v>33.42</v>
      </c>
      <c r="I34" s="33">
        <v>35.770000000000003</v>
      </c>
      <c r="J34" s="34">
        <v>31</v>
      </c>
      <c r="K34" s="22"/>
      <c r="L34" s="22"/>
      <c r="M34" s="22"/>
      <c r="N34" s="22"/>
      <c r="O34" s="22"/>
      <c r="P34" s="22"/>
    </row>
    <row r="35" spans="1:16" ht="39" customHeight="1" x14ac:dyDescent="0.15">
      <c r="A35" s="22"/>
      <c r="B35" s="35"/>
      <c r="C35" s="1132" t="s">
        <v>534</v>
      </c>
      <c r="D35" s="1132"/>
      <c r="E35" s="1133"/>
      <c r="F35" s="36">
        <v>10.89</v>
      </c>
      <c r="G35" s="37">
        <v>11.82</v>
      </c>
      <c r="H35" s="37">
        <v>12.41</v>
      </c>
      <c r="I35" s="37">
        <v>13.12</v>
      </c>
      <c r="J35" s="38">
        <v>12.49</v>
      </c>
      <c r="K35" s="22"/>
      <c r="L35" s="22"/>
      <c r="M35" s="22"/>
      <c r="N35" s="22"/>
      <c r="O35" s="22"/>
      <c r="P35" s="22"/>
    </row>
    <row r="36" spans="1:16" ht="39" customHeight="1" x14ac:dyDescent="0.15">
      <c r="A36" s="22"/>
      <c r="B36" s="35"/>
      <c r="C36" s="1132" t="s">
        <v>535</v>
      </c>
      <c r="D36" s="1132"/>
      <c r="E36" s="1133"/>
      <c r="F36" s="36">
        <v>6.24</v>
      </c>
      <c r="G36" s="37">
        <v>5.91</v>
      </c>
      <c r="H36" s="37">
        <v>6.9</v>
      </c>
      <c r="I36" s="37">
        <v>7.82</v>
      </c>
      <c r="J36" s="38">
        <v>5.76</v>
      </c>
      <c r="K36" s="22"/>
      <c r="L36" s="22"/>
      <c r="M36" s="22"/>
      <c r="N36" s="22"/>
      <c r="O36" s="22"/>
      <c r="P36" s="22"/>
    </row>
    <row r="37" spans="1:16" ht="39" customHeight="1" x14ac:dyDescent="0.15">
      <c r="A37" s="22"/>
      <c r="B37" s="35"/>
      <c r="C37" s="1132" t="s">
        <v>536</v>
      </c>
      <c r="D37" s="1132"/>
      <c r="E37" s="1133"/>
      <c r="F37" s="36" t="s">
        <v>489</v>
      </c>
      <c r="G37" s="37">
        <v>1.49</v>
      </c>
      <c r="H37" s="37">
        <v>1.86</v>
      </c>
      <c r="I37" s="37">
        <v>2.5299999999999998</v>
      </c>
      <c r="J37" s="38">
        <v>3.25</v>
      </c>
      <c r="K37" s="22"/>
      <c r="L37" s="22"/>
      <c r="M37" s="22"/>
      <c r="N37" s="22"/>
      <c r="O37" s="22"/>
      <c r="P37" s="22"/>
    </row>
    <row r="38" spans="1:16" ht="39" customHeight="1" x14ac:dyDescent="0.15">
      <c r="A38" s="22"/>
      <c r="B38" s="35"/>
      <c r="C38" s="1132" t="s">
        <v>537</v>
      </c>
      <c r="D38" s="1132"/>
      <c r="E38" s="1133"/>
      <c r="F38" s="36">
        <v>1</v>
      </c>
      <c r="G38" s="37">
        <v>1.32</v>
      </c>
      <c r="H38" s="37">
        <v>1.75</v>
      </c>
      <c r="I38" s="37">
        <v>2.15</v>
      </c>
      <c r="J38" s="38">
        <v>2.04</v>
      </c>
      <c r="K38" s="22"/>
      <c r="L38" s="22"/>
      <c r="M38" s="22"/>
      <c r="N38" s="22"/>
      <c r="O38" s="22"/>
      <c r="P38" s="22"/>
    </row>
    <row r="39" spans="1:16" ht="39" customHeight="1" x14ac:dyDescent="0.15">
      <c r="A39" s="22"/>
      <c r="B39" s="35"/>
      <c r="C39" s="1132" t="s">
        <v>538</v>
      </c>
      <c r="D39" s="1132"/>
      <c r="E39" s="1133"/>
      <c r="F39" s="36">
        <v>1.46</v>
      </c>
      <c r="G39" s="37">
        <v>2.1800000000000002</v>
      </c>
      <c r="H39" s="37">
        <v>1.5</v>
      </c>
      <c r="I39" s="37">
        <v>1.06</v>
      </c>
      <c r="J39" s="38">
        <v>1.1100000000000001</v>
      </c>
      <c r="K39" s="22"/>
      <c r="L39" s="22"/>
      <c r="M39" s="22"/>
      <c r="N39" s="22"/>
      <c r="O39" s="22"/>
      <c r="P39" s="22"/>
    </row>
    <row r="40" spans="1:16" ht="39" customHeight="1" x14ac:dyDescent="0.15">
      <c r="A40" s="22"/>
      <c r="B40" s="35"/>
      <c r="C40" s="1132" t="s">
        <v>539</v>
      </c>
      <c r="D40" s="1132"/>
      <c r="E40" s="1133"/>
      <c r="F40" s="36">
        <v>0</v>
      </c>
      <c r="G40" s="37">
        <v>0</v>
      </c>
      <c r="H40" s="37">
        <v>0.01</v>
      </c>
      <c r="I40" s="37">
        <v>0</v>
      </c>
      <c r="J40" s="38">
        <v>0.01</v>
      </c>
      <c r="K40" s="22"/>
      <c r="L40" s="22"/>
      <c r="M40" s="22"/>
      <c r="N40" s="22"/>
      <c r="O40" s="22"/>
      <c r="P40" s="22"/>
    </row>
    <row r="41" spans="1:16" ht="39" customHeight="1" x14ac:dyDescent="0.15">
      <c r="A41" s="22"/>
      <c r="B41" s="35"/>
      <c r="C41" s="1132" t="s">
        <v>540</v>
      </c>
      <c r="D41" s="1132"/>
      <c r="E41" s="1133"/>
      <c r="F41" s="36">
        <v>1.44</v>
      </c>
      <c r="G41" s="37">
        <v>0.93</v>
      </c>
      <c r="H41" s="37">
        <v>0.42</v>
      </c>
      <c r="I41" s="37">
        <v>0.54</v>
      </c>
      <c r="J41" s="38">
        <v>0</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v>0.16</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5xrejDigJtNeIInktKgOF6XWFAB2Jk5ToNJuHaD1+3dWQTtNwLP7Om8sllWcut0/1aqM5nLzcr/8j8qnRG4bg==" saltValue="87q1leAZxYJ+z6lPLuiy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N51" activeCellId="4" sqref="N45 N48 N49 N50 N5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2127</v>
      </c>
      <c r="L45" s="58">
        <v>2217</v>
      </c>
      <c r="M45" s="58">
        <v>2355</v>
      </c>
      <c r="N45" s="58">
        <v>2402</v>
      </c>
      <c r="O45" s="59">
        <v>2452</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816</v>
      </c>
      <c r="L48" s="62">
        <v>673</v>
      </c>
      <c r="M48" s="62">
        <v>635</v>
      </c>
      <c r="N48" s="62">
        <v>570</v>
      </c>
      <c r="O48" s="63">
        <v>714</v>
      </c>
      <c r="P48" s="46"/>
      <c r="Q48" s="46"/>
      <c r="R48" s="46"/>
      <c r="S48" s="46"/>
      <c r="T48" s="46"/>
      <c r="U48" s="46"/>
    </row>
    <row r="49" spans="1:21" ht="30.75" customHeight="1" x14ac:dyDescent="0.15">
      <c r="A49" s="46"/>
      <c r="B49" s="1163"/>
      <c r="C49" s="1164"/>
      <c r="D49" s="60"/>
      <c r="E49" s="1140" t="s">
        <v>14</v>
      </c>
      <c r="F49" s="1140"/>
      <c r="G49" s="1140"/>
      <c r="H49" s="1140"/>
      <c r="I49" s="1140"/>
      <c r="J49" s="1141"/>
      <c r="K49" s="61">
        <v>221</v>
      </c>
      <c r="L49" s="62">
        <v>230</v>
      </c>
      <c r="M49" s="62">
        <v>220</v>
      </c>
      <c r="N49" s="62">
        <v>200</v>
      </c>
      <c r="O49" s="63">
        <v>134</v>
      </c>
      <c r="P49" s="46"/>
      <c r="Q49" s="46"/>
      <c r="R49" s="46"/>
      <c r="S49" s="46"/>
      <c r="T49" s="46"/>
      <c r="U49" s="46"/>
    </row>
    <row r="50" spans="1:21" ht="30.75" customHeight="1" x14ac:dyDescent="0.15">
      <c r="A50" s="46"/>
      <c r="B50" s="1163"/>
      <c r="C50" s="1164"/>
      <c r="D50" s="60"/>
      <c r="E50" s="1140" t="s">
        <v>15</v>
      </c>
      <c r="F50" s="1140"/>
      <c r="G50" s="1140"/>
      <c r="H50" s="1140"/>
      <c r="I50" s="1140"/>
      <c r="J50" s="1141"/>
      <c r="K50" s="61">
        <v>10</v>
      </c>
      <c r="L50" s="62">
        <v>2</v>
      </c>
      <c r="M50" s="62">
        <v>1</v>
      </c>
      <c r="N50" s="62">
        <v>1</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2553</v>
      </c>
      <c r="L52" s="62">
        <v>2448</v>
      </c>
      <c r="M52" s="62">
        <v>2519</v>
      </c>
      <c r="N52" s="62">
        <v>2506</v>
      </c>
      <c r="O52" s="63">
        <v>2618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621</v>
      </c>
      <c r="L53" s="67">
        <v>674</v>
      </c>
      <c r="M53" s="67">
        <v>692</v>
      </c>
      <c r="N53" s="67">
        <v>667</v>
      </c>
      <c r="O53" s="68">
        <v>682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0DxIoi8t0NgplR5T/FBNKnprS9onAlidLgWFe5kAQi5bdFPzmzABWoOKsvip+F3naORwDHFN7htJ5Xj/46xIg==" saltValue="g8PDgTikPN6clXnmzMpd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K41" sqref="K41:K4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24196</v>
      </c>
      <c r="J41" s="343">
        <v>23764</v>
      </c>
      <c r="K41" s="343">
        <v>22906</v>
      </c>
      <c r="L41" s="343">
        <v>21628</v>
      </c>
      <c r="M41" s="344">
        <v>21130</v>
      </c>
    </row>
    <row r="42" spans="2:13" ht="27.75" customHeight="1" x14ac:dyDescent="0.15">
      <c r="B42" s="1171"/>
      <c r="C42" s="1172"/>
      <c r="D42" s="104"/>
      <c r="E42" s="1175" t="s">
        <v>32</v>
      </c>
      <c r="F42" s="1175"/>
      <c r="G42" s="1175"/>
      <c r="H42" s="1176"/>
      <c r="I42" s="345">
        <v>4</v>
      </c>
      <c r="J42" s="346">
        <v>2</v>
      </c>
      <c r="K42" s="346">
        <v>1</v>
      </c>
      <c r="L42" s="346">
        <v>0</v>
      </c>
      <c r="M42" s="347" t="s">
        <v>489</v>
      </c>
    </row>
    <row r="43" spans="2:13" ht="27.75" customHeight="1" x14ac:dyDescent="0.15">
      <c r="B43" s="1171"/>
      <c r="C43" s="1172"/>
      <c r="D43" s="104"/>
      <c r="E43" s="1175" t="s">
        <v>33</v>
      </c>
      <c r="F43" s="1175"/>
      <c r="G43" s="1175"/>
      <c r="H43" s="1176"/>
      <c r="I43" s="345">
        <v>10294</v>
      </c>
      <c r="J43" s="346">
        <v>9090</v>
      </c>
      <c r="K43" s="346">
        <v>8000</v>
      </c>
      <c r="L43" s="346">
        <v>7304</v>
      </c>
      <c r="M43" s="347">
        <v>7507</v>
      </c>
    </row>
    <row r="44" spans="2:13" ht="27.75" customHeight="1" x14ac:dyDescent="0.15">
      <c r="B44" s="1171"/>
      <c r="C44" s="1172"/>
      <c r="D44" s="104"/>
      <c r="E44" s="1175" t="s">
        <v>34</v>
      </c>
      <c r="F44" s="1175"/>
      <c r="G44" s="1175"/>
      <c r="H44" s="1176"/>
      <c r="I44" s="345">
        <v>1365</v>
      </c>
      <c r="J44" s="346">
        <v>1184</v>
      </c>
      <c r="K44" s="346">
        <v>985</v>
      </c>
      <c r="L44" s="346">
        <v>800</v>
      </c>
      <c r="M44" s="347">
        <v>737</v>
      </c>
    </row>
    <row r="45" spans="2:13" ht="27.75" customHeight="1" x14ac:dyDescent="0.15">
      <c r="B45" s="1171"/>
      <c r="C45" s="1172"/>
      <c r="D45" s="104"/>
      <c r="E45" s="1175" t="s">
        <v>35</v>
      </c>
      <c r="F45" s="1175"/>
      <c r="G45" s="1175"/>
      <c r="H45" s="1176"/>
      <c r="I45" s="345">
        <v>2485</v>
      </c>
      <c r="J45" s="346">
        <v>2445</v>
      </c>
      <c r="K45" s="346">
        <v>2408</v>
      </c>
      <c r="L45" s="346">
        <v>2431</v>
      </c>
      <c r="M45" s="347">
        <v>2579</v>
      </c>
    </row>
    <row r="46" spans="2:13" ht="27.75" customHeight="1" x14ac:dyDescent="0.15">
      <c r="B46" s="1171"/>
      <c r="C46" s="1172"/>
      <c r="D46" s="105"/>
      <c r="E46" s="1175" t="s">
        <v>36</v>
      </c>
      <c r="F46" s="1175"/>
      <c r="G46" s="1175"/>
      <c r="H46" s="1176"/>
      <c r="I46" s="345">
        <v>15</v>
      </c>
      <c r="J46" s="346">
        <v>10</v>
      </c>
      <c r="K46" s="346">
        <v>20</v>
      </c>
      <c r="L46" s="346">
        <v>25</v>
      </c>
      <c r="M46" s="347">
        <v>28</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4703</v>
      </c>
      <c r="J50" s="346">
        <v>4896</v>
      </c>
      <c r="K50" s="346">
        <v>6189</v>
      </c>
      <c r="L50" s="346">
        <v>7690</v>
      </c>
      <c r="M50" s="347">
        <v>8045</v>
      </c>
    </row>
    <row r="51" spans="2:13" ht="27.75" customHeight="1" x14ac:dyDescent="0.15">
      <c r="B51" s="1171"/>
      <c r="C51" s="1172"/>
      <c r="D51" s="104"/>
      <c r="E51" s="1175" t="s">
        <v>42</v>
      </c>
      <c r="F51" s="1175"/>
      <c r="G51" s="1175"/>
      <c r="H51" s="1176"/>
      <c r="I51" s="345">
        <v>3553</v>
      </c>
      <c r="J51" s="346">
        <v>3628</v>
      </c>
      <c r="K51" s="346">
        <v>3458</v>
      </c>
      <c r="L51" s="346">
        <v>3038</v>
      </c>
      <c r="M51" s="347">
        <v>3154</v>
      </c>
    </row>
    <row r="52" spans="2:13" ht="27.75" customHeight="1" x14ac:dyDescent="0.15">
      <c r="B52" s="1173"/>
      <c r="C52" s="1174"/>
      <c r="D52" s="104"/>
      <c r="E52" s="1175" t="s">
        <v>43</v>
      </c>
      <c r="F52" s="1175"/>
      <c r="G52" s="1175"/>
      <c r="H52" s="1176"/>
      <c r="I52" s="345">
        <v>24745</v>
      </c>
      <c r="J52" s="346">
        <v>24135</v>
      </c>
      <c r="K52" s="346">
        <v>23201</v>
      </c>
      <c r="L52" s="346">
        <v>21984</v>
      </c>
      <c r="M52" s="347">
        <v>21465</v>
      </c>
    </row>
    <row r="53" spans="2:13" ht="27.75" customHeight="1" thickBot="1" x14ac:dyDescent="0.2">
      <c r="B53" s="1177" t="s">
        <v>19</v>
      </c>
      <c r="C53" s="1178"/>
      <c r="D53" s="108"/>
      <c r="E53" s="1179" t="s">
        <v>44</v>
      </c>
      <c r="F53" s="1179"/>
      <c r="G53" s="1179"/>
      <c r="H53" s="1180"/>
      <c r="I53" s="348">
        <v>5359</v>
      </c>
      <c r="J53" s="349">
        <v>3837</v>
      </c>
      <c r="K53" s="349">
        <v>1471</v>
      </c>
      <c r="L53" s="349">
        <v>-525</v>
      </c>
      <c r="M53" s="350">
        <v>-684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I7VTOTTmE4ohMD8lsyG1qEDi60VznAm0kbjpsuIRFASbSs7Dwu2Vl/hCpKKep3KbedlKrY4kVV+5ihuarTwdQ==" saltValue="qiIGnT+vFxMAxFWtTjcK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2878</v>
      </c>
      <c r="G55" s="120">
        <v>2989</v>
      </c>
      <c r="H55" s="121">
        <v>2992</v>
      </c>
    </row>
    <row r="56" spans="2:8" ht="52.5" customHeight="1" x14ac:dyDescent="0.15">
      <c r="B56" s="122"/>
      <c r="C56" s="1198" t="s">
        <v>47</v>
      </c>
      <c r="D56" s="1198"/>
      <c r="E56" s="1199"/>
      <c r="F56" s="123">
        <v>527</v>
      </c>
      <c r="G56" s="123">
        <v>1057</v>
      </c>
      <c r="H56" s="124">
        <v>1203</v>
      </c>
    </row>
    <row r="57" spans="2:8" ht="53.25" customHeight="1" x14ac:dyDescent="0.15">
      <c r="B57" s="122"/>
      <c r="C57" s="1200" t="s">
        <v>48</v>
      </c>
      <c r="D57" s="1200"/>
      <c r="E57" s="1201"/>
      <c r="F57" s="125">
        <v>2515</v>
      </c>
      <c r="G57" s="125">
        <v>2690</v>
      </c>
      <c r="H57" s="126">
        <v>3774</v>
      </c>
    </row>
    <row r="58" spans="2:8" ht="45.75" customHeight="1" x14ac:dyDescent="0.15">
      <c r="B58" s="127"/>
      <c r="C58" s="1188" t="s">
        <v>562</v>
      </c>
      <c r="D58" s="1189"/>
      <c r="E58" s="1190"/>
      <c r="F58" s="128">
        <v>1434</v>
      </c>
      <c r="G58" s="128">
        <v>1434</v>
      </c>
      <c r="H58" s="129">
        <v>1500</v>
      </c>
    </row>
    <row r="59" spans="2:8" ht="45.75" customHeight="1" x14ac:dyDescent="0.15">
      <c r="B59" s="127"/>
      <c r="C59" s="1188" t="s">
        <v>563</v>
      </c>
      <c r="D59" s="1189"/>
      <c r="E59" s="1190"/>
      <c r="F59" s="128">
        <v>906</v>
      </c>
      <c r="G59" s="128">
        <v>1079</v>
      </c>
      <c r="H59" s="129">
        <v>1097</v>
      </c>
    </row>
    <row r="60" spans="2:8" ht="45.75" customHeight="1" x14ac:dyDescent="0.15">
      <c r="B60" s="127"/>
      <c r="C60" s="1188" t="s">
        <v>564</v>
      </c>
      <c r="D60" s="1189"/>
      <c r="E60" s="1190"/>
      <c r="F60" s="128" t="s">
        <v>567</v>
      </c>
      <c r="G60" s="128" t="s">
        <v>567</v>
      </c>
      <c r="H60" s="129">
        <v>1000</v>
      </c>
    </row>
    <row r="61" spans="2:8" ht="45.75" customHeight="1" x14ac:dyDescent="0.15">
      <c r="B61" s="127"/>
      <c r="C61" s="1188" t="s">
        <v>565</v>
      </c>
      <c r="D61" s="1189"/>
      <c r="E61" s="1190"/>
      <c r="F61" s="128">
        <v>100</v>
      </c>
      <c r="G61" s="128">
        <v>100</v>
      </c>
      <c r="H61" s="129">
        <v>100</v>
      </c>
    </row>
    <row r="62" spans="2:8" ht="45.75" customHeight="1" thickBot="1" x14ac:dyDescent="0.2">
      <c r="B62" s="130"/>
      <c r="C62" s="1191" t="s">
        <v>566</v>
      </c>
      <c r="D62" s="1192"/>
      <c r="E62" s="1193"/>
      <c r="F62" s="131">
        <v>52</v>
      </c>
      <c r="G62" s="131">
        <v>52</v>
      </c>
      <c r="H62" s="132">
        <v>52</v>
      </c>
    </row>
    <row r="63" spans="2:8" ht="52.5" customHeight="1" thickBot="1" x14ac:dyDescent="0.2">
      <c r="B63" s="133"/>
      <c r="C63" s="1194" t="s">
        <v>49</v>
      </c>
      <c r="D63" s="1194"/>
      <c r="E63" s="1195"/>
      <c r="F63" s="134">
        <v>5920</v>
      </c>
      <c r="G63" s="134">
        <v>6737</v>
      </c>
      <c r="H63" s="135">
        <v>7969</v>
      </c>
    </row>
    <row r="64" spans="2:8" x14ac:dyDescent="0.15"/>
  </sheetData>
  <sheetProtection algorithmName="SHA-512" hashValue="Zxry1K2St6YANP3r7pRLaPn1zYfYebmFdvv8LY/F2APIsw9BfatbAtmksE73rLOudlbublLYagywB7TgLBgPGA==" saltValue="tikmnVZ3UgW+D4QY66Z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35642</v>
      </c>
      <c r="E3" s="154"/>
      <c r="F3" s="155">
        <v>62383</v>
      </c>
      <c r="G3" s="156"/>
      <c r="H3" s="157"/>
    </row>
    <row r="4" spans="1:8" x14ac:dyDescent="0.15">
      <c r="A4" s="158"/>
      <c r="B4" s="159"/>
      <c r="C4" s="160"/>
      <c r="D4" s="161">
        <v>15787</v>
      </c>
      <c r="E4" s="162"/>
      <c r="F4" s="163">
        <v>35325</v>
      </c>
      <c r="G4" s="164"/>
      <c r="H4" s="165"/>
    </row>
    <row r="5" spans="1:8" x14ac:dyDescent="0.15">
      <c r="A5" s="146" t="s">
        <v>521</v>
      </c>
      <c r="B5" s="151"/>
      <c r="C5" s="152"/>
      <c r="D5" s="153">
        <v>30042</v>
      </c>
      <c r="E5" s="154"/>
      <c r="F5" s="155">
        <v>76347</v>
      </c>
      <c r="G5" s="156"/>
      <c r="H5" s="157"/>
    </row>
    <row r="6" spans="1:8" x14ac:dyDescent="0.15">
      <c r="A6" s="158"/>
      <c r="B6" s="159"/>
      <c r="C6" s="160"/>
      <c r="D6" s="161">
        <v>12930</v>
      </c>
      <c r="E6" s="162"/>
      <c r="F6" s="163">
        <v>41762</v>
      </c>
      <c r="G6" s="164"/>
      <c r="H6" s="165"/>
    </row>
    <row r="7" spans="1:8" x14ac:dyDescent="0.15">
      <c r="A7" s="146" t="s">
        <v>522</v>
      </c>
      <c r="B7" s="151"/>
      <c r="C7" s="152"/>
      <c r="D7" s="153">
        <v>26182</v>
      </c>
      <c r="E7" s="154"/>
      <c r="F7" s="155">
        <v>69604</v>
      </c>
      <c r="G7" s="156"/>
      <c r="H7" s="157"/>
    </row>
    <row r="8" spans="1:8" x14ac:dyDescent="0.15">
      <c r="A8" s="158"/>
      <c r="B8" s="159"/>
      <c r="C8" s="160"/>
      <c r="D8" s="161">
        <v>11674</v>
      </c>
      <c r="E8" s="162"/>
      <c r="F8" s="163">
        <v>36247</v>
      </c>
      <c r="G8" s="164"/>
      <c r="H8" s="165"/>
    </row>
    <row r="9" spans="1:8" x14ac:dyDescent="0.15">
      <c r="A9" s="146" t="s">
        <v>523</v>
      </c>
      <c r="B9" s="151"/>
      <c r="C9" s="152"/>
      <c r="D9" s="153">
        <v>38276</v>
      </c>
      <c r="E9" s="154"/>
      <c r="F9" s="155">
        <v>68410</v>
      </c>
      <c r="G9" s="156"/>
      <c r="H9" s="157"/>
    </row>
    <row r="10" spans="1:8" x14ac:dyDescent="0.15">
      <c r="A10" s="158"/>
      <c r="B10" s="159"/>
      <c r="C10" s="160"/>
      <c r="D10" s="161">
        <v>27744</v>
      </c>
      <c r="E10" s="162"/>
      <c r="F10" s="163">
        <v>35086</v>
      </c>
      <c r="G10" s="164"/>
      <c r="H10" s="165"/>
    </row>
    <row r="11" spans="1:8" x14ac:dyDescent="0.15">
      <c r="A11" s="146" t="s">
        <v>524</v>
      </c>
      <c r="B11" s="151"/>
      <c r="C11" s="152"/>
      <c r="D11" s="153">
        <v>45193</v>
      </c>
      <c r="E11" s="154"/>
      <c r="F11" s="155">
        <v>73019</v>
      </c>
      <c r="G11" s="156"/>
      <c r="H11" s="157"/>
    </row>
    <row r="12" spans="1:8" x14ac:dyDescent="0.15">
      <c r="A12" s="158"/>
      <c r="B12" s="159"/>
      <c r="C12" s="166"/>
      <c r="D12" s="161">
        <v>37909</v>
      </c>
      <c r="E12" s="162"/>
      <c r="F12" s="163">
        <v>39427</v>
      </c>
      <c r="G12" s="164"/>
      <c r="H12" s="165"/>
    </row>
    <row r="13" spans="1:8" x14ac:dyDescent="0.15">
      <c r="A13" s="146"/>
      <c r="B13" s="151"/>
      <c r="C13" s="152"/>
      <c r="D13" s="153">
        <v>35067</v>
      </c>
      <c r="E13" s="154"/>
      <c r="F13" s="155">
        <v>69953</v>
      </c>
      <c r="G13" s="167"/>
      <c r="H13" s="157"/>
    </row>
    <row r="14" spans="1:8" x14ac:dyDescent="0.15">
      <c r="A14" s="158"/>
      <c r="B14" s="159"/>
      <c r="C14" s="160"/>
      <c r="D14" s="161">
        <v>21209</v>
      </c>
      <c r="E14" s="162"/>
      <c r="F14" s="163">
        <v>37569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6.24</v>
      </c>
      <c r="C19" s="168">
        <f>ROUND(VALUE(SUBSTITUTE(実質収支比率等に係る経年分析!G$48,"▲","-")),2)</f>
        <v>5.91</v>
      </c>
      <c r="D19" s="168">
        <f>ROUND(VALUE(SUBSTITUTE(実質収支比率等に係る経年分析!H$48,"▲","-")),2)</f>
        <v>6.91</v>
      </c>
      <c r="E19" s="168">
        <f>ROUND(VALUE(SUBSTITUTE(実質収支比率等に係る経年分析!I$48,"▲","-")),2)</f>
        <v>7.83</v>
      </c>
      <c r="F19" s="168">
        <f>ROUND(VALUE(SUBSTITUTE(実質収支比率等に係る経年分析!J$48,"▲","-")),2)</f>
        <v>5.77</v>
      </c>
    </row>
    <row r="20" spans="1:11" x14ac:dyDescent="0.15">
      <c r="A20" s="168" t="s">
        <v>53</v>
      </c>
      <c r="B20" s="168">
        <f>ROUND(VALUE(SUBSTITUTE(実質収支比率等に係る経年分析!F$47,"▲","-")),2)</f>
        <v>16.899999999999999</v>
      </c>
      <c r="C20" s="168">
        <f>ROUND(VALUE(SUBSTITUTE(実質収支比率等に係る経年分析!G$47,"▲","-")),2)</f>
        <v>18.170000000000002</v>
      </c>
      <c r="D20" s="168">
        <f>ROUND(VALUE(SUBSTITUTE(実質収支比率等に係る経年分析!H$47,"▲","-")),2)</f>
        <v>21.08</v>
      </c>
      <c r="E20" s="168">
        <f>ROUND(VALUE(SUBSTITUTE(実質収支比率等に係る経年分析!I$47,"▲","-")),2)</f>
        <v>22.54</v>
      </c>
      <c r="F20" s="168">
        <f>ROUND(VALUE(SUBSTITUTE(実質収支比率等に係る経年分析!J$47,"▲","-")),2)</f>
        <v>21.95</v>
      </c>
    </row>
    <row r="21" spans="1:11" x14ac:dyDescent="0.15">
      <c r="A21" s="168" t="s">
        <v>54</v>
      </c>
      <c r="B21" s="168">
        <f>IF(ISNUMBER(VALUE(SUBSTITUTE(実質収支比率等に係る経年分析!F$49,"▲","-"))),ROUND(VALUE(SUBSTITUTE(実質収支比率等に係る経年分析!F$49,"▲","-")),2),NA())</f>
        <v>3.5</v>
      </c>
      <c r="C21" s="168">
        <f>IF(ISNUMBER(VALUE(SUBSTITUTE(実質収支比率等に係る経年分析!G$49,"▲","-"))),ROUND(VALUE(SUBSTITUTE(実質収支比率等に係る経年分析!G$49,"▲","-")),2),NA())</f>
        <v>1.55</v>
      </c>
      <c r="D21" s="168">
        <f>IF(ISNUMBER(VALUE(SUBSTITUTE(実質収支比率等に係る経年分析!H$49,"▲","-"))),ROUND(VALUE(SUBSTITUTE(実質収支比率等に係る経年分析!H$49,"▲","-")),2),NA())</f>
        <v>5.15</v>
      </c>
      <c r="E21" s="168">
        <f>IF(ISNUMBER(VALUE(SUBSTITUTE(実質収支比率等に係る経年分析!I$49,"▲","-"))),ROUND(VALUE(SUBSTITUTE(実質収支比率等に係る経年分析!I$49,"▲","-")),2),NA())</f>
        <v>1.55</v>
      </c>
      <c r="F21" s="168">
        <f>IF(ISNUMBER(VALUE(SUBSTITUTE(実質収支比率等に係る経年分析!J$49,"▲","-"))),ROUND(VALUE(SUBSTITUTE(実質収支比率等に係る経年分析!J$49,"▲","-")),2),NA())</f>
        <v>-1.83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介護老人保健施設事業会計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1.44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0.93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0.42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2.1800000000000002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1.1100000000000001</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2.04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2.5299999999999998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5.76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12.49</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29.86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35.770000000000003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2553</v>
      </c>
      <c r="E42" s="170"/>
      <c r="F42" s="170"/>
      <c r="G42" s="170">
        <f>'実質公債費比率（分子）の構造'!L$52</f>
        <v>2448</v>
      </c>
      <c r="H42" s="170"/>
      <c r="I42" s="170"/>
      <c r="J42" s="170">
        <f>'実質公債費比率（分子）の構造'!M$52</f>
        <v>2519</v>
      </c>
      <c r="K42" s="170"/>
      <c r="L42" s="170"/>
      <c r="M42" s="170">
        <f>'実質公債費比率（分子）の構造'!N$52</f>
        <v>2506</v>
      </c>
      <c r="N42" s="170"/>
      <c r="O42" s="170"/>
      <c r="P42" s="170">
        <f>'実質公債費比率（分子）の構造'!O$52</f>
        <v>2618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10</v>
      </c>
      <c r="C44" s="170"/>
      <c r="D44" s="170"/>
      <c r="E44" s="170">
        <f>'実質公債費比率（分子）の構造'!L$50</f>
        <v>2</v>
      </c>
      <c r="F44" s="170"/>
      <c r="G44" s="170"/>
      <c r="H44" s="170">
        <f>'実質公債費比率（分子）の構造'!M$50</f>
        <v>1</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221</v>
      </c>
      <c r="C45" s="170"/>
      <c r="D45" s="170"/>
      <c r="E45" s="170">
        <f>'実質公債費比率（分子）の構造'!L$49</f>
        <v>230</v>
      </c>
      <c r="F45" s="170"/>
      <c r="G45" s="170"/>
      <c r="H45" s="170">
        <f>'実質公債費比率（分子）の構造'!M$49</f>
        <v>220</v>
      </c>
      <c r="I45" s="170"/>
      <c r="J45" s="170"/>
      <c r="K45" s="170">
        <f>'実質公債費比率（分子）の構造'!N$49</f>
        <v>200</v>
      </c>
      <c r="L45" s="170"/>
      <c r="M45" s="170"/>
      <c r="N45" s="170">
        <f>'実質公債費比率（分子）の構造'!O$49</f>
        <v>134</v>
      </c>
      <c r="O45" s="170"/>
      <c r="P45" s="170"/>
    </row>
    <row r="46" spans="1:16" x14ac:dyDescent="0.15">
      <c r="A46" s="170" t="s">
        <v>64</v>
      </c>
      <c r="B46" s="170">
        <f>'実質公債費比率（分子）の構造'!K$48</f>
        <v>816</v>
      </c>
      <c r="C46" s="170"/>
      <c r="D46" s="170"/>
      <c r="E46" s="170">
        <f>'実質公債費比率（分子）の構造'!L$48</f>
        <v>673</v>
      </c>
      <c r="F46" s="170"/>
      <c r="G46" s="170"/>
      <c r="H46" s="170">
        <f>'実質公債費比率（分子）の構造'!M$48</f>
        <v>635</v>
      </c>
      <c r="I46" s="170"/>
      <c r="J46" s="170"/>
      <c r="K46" s="170">
        <f>'実質公債費比率（分子）の構造'!N$48</f>
        <v>570</v>
      </c>
      <c r="L46" s="170"/>
      <c r="M46" s="170"/>
      <c r="N46" s="170">
        <f>'実質公債費比率（分子）の構造'!O$48</f>
        <v>714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2127</v>
      </c>
      <c r="C49" s="170"/>
      <c r="D49" s="170"/>
      <c r="E49" s="170">
        <f>'実質公債費比率（分子）の構造'!L$45</f>
        <v>2217</v>
      </c>
      <c r="F49" s="170"/>
      <c r="G49" s="170"/>
      <c r="H49" s="170">
        <f>'実質公債費比率（分子）の構造'!M$45</f>
        <v>2355</v>
      </c>
      <c r="I49" s="170"/>
      <c r="J49" s="170"/>
      <c r="K49" s="170">
        <f>'実質公債費比率（分子）の構造'!N$45</f>
        <v>2402</v>
      </c>
      <c r="L49" s="170"/>
      <c r="M49" s="170"/>
      <c r="N49" s="170">
        <f>'実質公債費比率（分子）の構造'!O$45</f>
        <v>2452</v>
      </c>
      <c r="O49" s="170"/>
      <c r="P49" s="170"/>
    </row>
    <row r="50" spans="1:16" x14ac:dyDescent="0.15">
      <c r="A50" s="170" t="s">
        <v>67</v>
      </c>
      <c r="B50" s="170" t="e">
        <f>NA()</f>
        <v>#N/A</v>
      </c>
      <c r="C50" s="170">
        <f>IF(ISNUMBER('実質公債費比率（分子）の構造'!K$53),'実質公債費比率（分子）の構造'!K$53,NA())</f>
        <v>621</v>
      </c>
      <c r="D50" s="170" t="e">
        <f>NA()</f>
        <v>#N/A</v>
      </c>
      <c r="E50" s="170" t="e">
        <f>NA()</f>
        <v>#N/A</v>
      </c>
      <c r="F50" s="170">
        <f>IF(ISNUMBER('実質公債費比率（分子）の構造'!L$53),'実質公債費比率（分子）の構造'!L$53,NA())</f>
        <v>674</v>
      </c>
      <c r="G50" s="170" t="e">
        <f>NA()</f>
        <v>#N/A</v>
      </c>
      <c r="H50" s="170" t="e">
        <f>NA()</f>
        <v>#N/A</v>
      </c>
      <c r="I50" s="170">
        <f>IF(ISNUMBER('実質公債費比率（分子）の構造'!M$53),'実質公債費比率（分子）の構造'!M$53,NA())</f>
        <v>692</v>
      </c>
      <c r="J50" s="170" t="e">
        <f>NA()</f>
        <v>#N/A</v>
      </c>
      <c r="K50" s="170" t="e">
        <f>NA()</f>
        <v>#N/A</v>
      </c>
      <c r="L50" s="170">
        <f>IF(ISNUMBER('実質公債費比率（分子）の構造'!N$53),'実質公債費比率（分子）の構造'!N$53,NA())</f>
        <v>667</v>
      </c>
      <c r="M50" s="170" t="e">
        <f>NA()</f>
        <v>#N/A</v>
      </c>
      <c r="N50" s="170" t="e">
        <f>NA()</f>
        <v>#N/A</v>
      </c>
      <c r="O50" s="170">
        <f>IF(ISNUMBER('実質公債費比率（分子）の構造'!O$53),'実質公債費比率（分子）の構造'!O$53,NA())</f>
        <v>682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24745</v>
      </c>
      <c r="E56" s="169"/>
      <c r="F56" s="169"/>
      <c r="G56" s="169">
        <f>'将来負担比率（分子）の構造'!J$52</f>
        <v>24135</v>
      </c>
      <c r="H56" s="169"/>
      <c r="I56" s="169"/>
      <c r="J56" s="169">
        <f>'将来負担比率（分子）の構造'!K$52</f>
        <v>23201</v>
      </c>
      <c r="K56" s="169"/>
      <c r="L56" s="169"/>
      <c r="M56" s="169">
        <f>'将来負担比率（分子）の構造'!L$52</f>
        <v>21984</v>
      </c>
      <c r="N56" s="169"/>
      <c r="O56" s="169"/>
      <c r="P56" s="169">
        <f>'将来負担比率（分子）の構造'!M$52</f>
        <v>21465</v>
      </c>
    </row>
    <row r="57" spans="1:16" x14ac:dyDescent="0.15">
      <c r="A57" s="169" t="s">
        <v>42</v>
      </c>
      <c r="B57" s="169"/>
      <c r="C57" s="169"/>
      <c r="D57" s="169">
        <f>'将来負担比率（分子）の構造'!I$51</f>
        <v>3553</v>
      </c>
      <c r="E57" s="169"/>
      <c r="F57" s="169"/>
      <c r="G57" s="169">
        <f>'将来負担比率（分子）の構造'!J$51</f>
        <v>3628</v>
      </c>
      <c r="H57" s="169"/>
      <c r="I57" s="169"/>
      <c r="J57" s="169">
        <f>'将来負担比率（分子）の構造'!K$51</f>
        <v>3458</v>
      </c>
      <c r="K57" s="169"/>
      <c r="L57" s="169"/>
      <c r="M57" s="169">
        <f>'将来負担比率（分子）の構造'!L$51</f>
        <v>3038</v>
      </c>
      <c r="N57" s="169"/>
      <c r="O57" s="169"/>
      <c r="P57" s="169">
        <f>'将来負担比率（分子）の構造'!M$51</f>
        <v>3154</v>
      </c>
    </row>
    <row r="58" spans="1:16" x14ac:dyDescent="0.15">
      <c r="A58" s="169" t="s">
        <v>41</v>
      </c>
      <c r="B58" s="169"/>
      <c r="C58" s="169"/>
      <c r="D58" s="169">
        <f>'将来負担比率（分子）の構造'!I$50</f>
        <v>4703</v>
      </c>
      <c r="E58" s="169"/>
      <c r="F58" s="169"/>
      <c r="G58" s="169">
        <f>'将来負担比率（分子）の構造'!J$50</f>
        <v>4896</v>
      </c>
      <c r="H58" s="169"/>
      <c r="I58" s="169"/>
      <c r="J58" s="169">
        <f>'将来負担比率（分子）の構造'!K$50</f>
        <v>6189</v>
      </c>
      <c r="K58" s="169"/>
      <c r="L58" s="169"/>
      <c r="M58" s="169">
        <f>'将来負担比率（分子）の構造'!L$50</f>
        <v>7690</v>
      </c>
      <c r="N58" s="169"/>
      <c r="O58" s="169"/>
      <c r="P58" s="169">
        <f>'将来負担比率（分子）の構造'!M$50</f>
        <v>8045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15</v>
      </c>
      <c r="C61" s="169"/>
      <c r="D61" s="169"/>
      <c r="E61" s="169">
        <f>'将来負担比率（分子）の構造'!J$46</f>
        <v>10</v>
      </c>
      <c r="F61" s="169"/>
      <c r="G61" s="169"/>
      <c r="H61" s="169">
        <f>'将来負担比率（分子）の構造'!K$46</f>
        <v>20</v>
      </c>
      <c r="I61" s="169"/>
      <c r="J61" s="169"/>
      <c r="K61" s="169">
        <f>'将来負担比率（分子）の構造'!L$46</f>
        <v>25</v>
      </c>
      <c r="L61" s="169"/>
      <c r="M61" s="169"/>
      <c r="N61" s="169">
        <f>'将来負担比率（分子）の構造'!M$46</f>
        <v>28</v>
      </c>
      <c r="O61" s="169"/>
      <c r="P61" s="169"/>
    </row>
    <row r="62" spans="1:16" x14ac:dyDescent="0.15">
      <c r="A62" s="169" t="s">
        <v>35</v>
      </c>
      <c r="B62" s="169">
        <f>'将来負担比率（分子）の構造'!I$45</f>
        <v>2485</v>
      </c>
      <c r="C62" s="169"/>
      <c r="D62" s="169"/>
      <c r="E62" s="169">
        <f>'将来負担比率（分子）の構造'!J$45</f>
        <v>2445</v>
      </c>
      <c r="F62" s="169"/>
      <c r="G62" s="169"/>
      <c r="H62" s="169">
        <f>'将来負担比率（分子）の構造'!K$45</f>
        <v>2408</v>
      </c>
      <c r="I62" s="169"/>
      <c r="J62" s="169"/>
      <c r="K62" s="169">
        <f>'将来負担比率（分子）の構造'!L$45</f>
        <v>2431</v>
      </c>
      <c r="L62" s="169"/>
      <c r="M62" s="169"/>
      <c r="N62" s="169">
        <f>'将来負担比率（分子）の構造'!M$45</f>
        <v>2579</v>
      </c>
      <c r="O62" s="169"/>
      <c r="P62" s="169"/>
    </row>
    <row r="63" spans="1:16" x14ac:dyDescent="0.15">
      <c r="A63" s="169" t="s">
        <v>34</v>
      </c>
      <c r="B63" s="169">
        <f>'将来負担比率（分子）の構造'!I$44</f>
        <v>1365</v>
      </c>
      <c r="C63" s="169"/>
      <c r="D63" s="169"/>
      <c r="E63" s="169">
        <f>'将来負担比率（分子）の構造'!J$44</f>
        <v>1184</v>
      </c>
      <c r="F63" s="169"/>
      <c r="G63" s="169"/>
      <c r="H63" s="169">
        <f>'将来負担比率（分子）の構造'!K$44</f>
        <v>985</v>
      </c>
      <c r="I63" s="169"/>
      <c r="J63" s="169"/>
      <c r="K63" s="169">
        <f>'将来負担比率（分子）の構造'!L$44</f>
        <v>800</v>
      </c>
      <c r="L63" s="169"/>
      <c r="M63" s="169"/>
      <c r="N63" s="169">
        <f>'将来負担比率（分子）の構造'!M$44</f>
        <v>737</v>
      </c>
      <c r="O63" s="169"/>
      <c r="P63" s="169"/>
    </row>
    <row r="64" spans="1:16" x14ac:dyDescent="0.15">
      <c r="A64" s="169" t="s">
        <v>33</v>
      </c>
      <c r="B64" s="169">
        <f>'将来負担比率（分子）の構造'!I$43</f>
        <v>10294</v>
      </c>
      <c r="C64" s="169"/>
      <c r="D64" s="169"/>
      <c r="E64" s="169">
        <f>'将来負担比率（分子）の構造'!J$43</f>
        <v>9090</v>
      </c>
      <c r="F64" s="169"/>
      <c r="G64" s="169"/>
      <c r="H64" s="169">
        <f>'将来負担比率（分子）の構造'!K$43</f>
        <v>8000</v>
      </c>
      <c r="I64" s="169"/>
      <c r="J64" s="169"/>
      <c r="K64" s="169">
        <f>'将来負担比率（分子）の構造'!L$43</f>
        <v>7304</v>
      </c>
      <c r="L64" s="169"/>
      <c r="M64" s="169"/>
      <c r="N64" s="169">
        <f>'将来負担比率（分子）の構造'!M$43</f>
        <v>7507</v>
      </c>
      <c r="O64" s="169"/>
      <c r="P64" s="169"/>
    </row>
    <row r="65" spans="1:16" x14ac:dyDescent="0.15">
      <c r="A65" s="169" t="s">
        <v>32</v>
      </c>
      <c r="B65" s="169">
        <f>'将来負担比率（分子）の構造'!I$42</f>
        <v>4</v>
      </c>
      <c r="C65" s="169"/>
      <c r="D65" s="169"/>
      <c r="E65" s="169">
        <f>'将来負担比率（分子）の構造'!J$42</f>
        <v>2</v>
      </c>
      <c r="F65" s="169"/>
      <c r="G65" s="169"/>
      <c r="H65" s="169">
        <f>'将来負担比率（分子）の構造'!K$42</f>
        <v>1</v>
      </c>
      <c r="I65" s="169"/>
      <c r="J65" s="169"/>
      <c r="K65" s="169">
        <f>'将来負担比率（分子）の構造'!L$42</f>
        <v>0</v>
      </c>
      <c r="L65" s="169"/>
      <c r="M65" s="169"/>
      <c r="N65" s="169" t="str">
        <f>'将来負担比率（分子）の構造'!M$42</f>
        <v>-</v>
      </c>
      <c r="O65" s="169"/>
      <c r="P65" s="169"/>
    </row>
    <row r="66" spans="1:16" x14ac:dyDescent="0.15">
      <c r="A66" s="169" t="s">
        <v>31</v>
      </c>
      <c r="B66" s="169">
        <f>'将来負担比率（分子）の構造'!I$41</f>
        <v>24196</v>
      </c>
      <c r="C66" s="169"/>
      <c r="D66" s="169"/>
      <c r="E66" s="169">
        <f>'将来負担比率（分子）の構造'!J$41</f>
        <v>23764</v>
      </c>
      <c r="F66" s="169"/>
      <c r="G66" s="169"/>
      <c r="H66" s="169">
        <f>'将来負担比率（分子）の構造'!K$41</f>
        <v>22906</v>
      </c>
      <c r="I66" s="169"/>
      <c r="J66" s="169"/>
      <c r="K66" s="169">
        <f>'将来負担比率（分子）の構造'!L$41</f>
        <v>21628</v>
      </c>
      <c r="L66" s="169"/>
      <c r="M66" s="169"/>
      <c r="N66" s="169">
        <f>'将来負担比率（分子）の構造'!M$41</f>
        <v>21130</v>
      </c>
      <c r="O66" s="169"/>
      <c r="P66" s="169"/>
    </row>
    <row r="67" spans="1:16" x14ac:dyDescent="0.15">
      <c r="A67" s="169" t="s">
        <v>71</v>
      </c>
      <c r="B67" s="169" t="e">
        <f>NA()</f>
        <v>#N/A</v>
      </c>
      <c r="C67" s="169">
        <f>IF(ISNUMBER('将来負担比率（分子）の構造'!I$53), IF('将来負担比率（分子）の構造'!I$53 &lt; 0, 0, '将来負担比率（分子）の構造'!I$53), NA())</f>
        <v>5359</v>
      </c>
      <c r="D67" s="169" t="e">
        <f>NA()</f>
        <v>#N/A</v>
      </c>
      <c r="E67" s="169" t="e">
        <f>NA()</f>
        <v>#N/A</v>
      </c>
      <c r="F67" s="169">
        <f>IF(ISNUMBER('将来負担比率（分子）の構造'!J$53), IF('将来負担比率（分子）の構造'!J$53 &lt; 0, 0, '将来負担比率（分子）の構造'!J$53), NA())</f>
        <v>3837</v>
      </c>
      <c r="G67" s="169" t="e">
        <f>NA()</f>
        <v>#N/A</v>
      </c>
      <c r="H67" s="169" t="e">
        <f>NA()</f>
        <v>#N/A</v>
      </c>
      <c r="I67" s="169">
        <f>IF(ISNUMBER('将来負担比率（分子）の構造'!K$53), IF('将来負担比率（分子）の構造'!K$53 &lt; 0, 0, '将来負担比率（分子）の構造'!K$53), NA())</f>
        <v>1471</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2878</v>
      </c>
      <c r="C72" s="173">
        <f>基金残高に係る経年分析!G55</f>
        <v>2989</v>
      </c>
      <c r="D72" s="173">
        <f>基金残高に係る経年分析!H55</f>
        <v>2992</v>
      </c>
    </row>
    <row r="73" spans="1:16" x14ac:dyDescent="0.15">
      <c r="A73" s="172" t="s">
        <v>74</v>
      </c>
      <c r="B73" s="173">
        <f>基金残高に係る経年分析!F56</f>
        <v>527</v>
      </c>
      <c r="C73" s="173">
        <f>基金残高に係る経年分析!G56</f>
        <v>1057</v>
      </c>
      <c r="D73" s="173">
        <f>基金残高に係る経年分析!H56</f>
        <v>1203</v>
      </c>
    </row>
    <row r="74" spans="1:16" x14ac:dyDescent="0.15">
      <c r="A74" s="172" t="s">
        <v>75</v>
      </c>
      <c r="B74" s="173">
        <f>基金残高に係る経年分析!F57</f>
        <v>2515</v>
      </c>
      <c r="C74" s="173">
        <f>基金残高に係る経年分析!G57</f>
        <v>2690</v>
      </c>
      <c r="D74" s="173">
        <f>基金残高に係る経年分析!H57</f>
        <v>3774</v>
      </c>
    </row>
  </sheetData>
  <sheetProtection algorithmName="SHA-512" hashValue="quKpXILVU+mfUlRYWQKFTyz9LNmNw2gN6uD10hi2W5As3GuKAENofTYptJV45lL9n8xpX4hdC4imbsPKq0d9Qg==" saltValue="8ZAP6HTJ6qDcu/G43QG5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2025-03-12T01:39:39Z</cp:lastPrinted>
  <dcterms:created xsi:type="dcterms:W3CDTF">2025-02-19T04:20:38Z</dcterms:created>
  <dcterms:modified xsi:type="dcterms:W3CDTF">2025-03-14T01:25:51Z</dcterms:modified>
  <cp:category/>
</cp:coreProperties>
</file>